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Material\Publikationer\CANs Rapportserie\210 - Narkotikaprisutvecklingen\"/>
    </mc:Choice>
  </mc:AlternateContent>
  <xr:revisionPtr revIDLastSave="0" documentId="13_ncr:1_{7C42D43B-F0AE-4689-8860-CC9C6A6AB51F}" xr6:coauthVersionLast="47" xr6:coauthVersionMax="47" xr10:uidLastSave="{00000000-0000-0000-0000-000000000000}"/>
  <bookViews>
    <workbookView xWindow="5772" yWindow="972" windowWidth="23040" windowHeight="12204" activeTab="1" xr2:uid="{00000000-000D-0000-FFFF-FFFF00000000}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42" r:id="rId12"/>
    <sheet name="10" sheetId="43" r:id="rId13"/>
    <sheet name="11" sheetId="33" r:id="rId14"/>
    <sheet name="12" sheetId="32" r:id="rId15"/>
    <sheet name="13" sheetId="36" r:id="rId16"/>
    <sheet name="14" sheetId="52" r:id="rId17"/>
    <sheet name="15" sheetId="38" r:id="rId18"/>
    <sheet name="16" sheetId="39" r:id="rId19"/>
    <sheet name="17" sheetId="40" r:id="rId20"/>
    <sheet name="18" sheetId="41" r:id="rId21"/>
    <sheet name="19" sheetId="34" r:id="rId22"/>
    <sheet name="20" sheetId="55" r:id="rId23"/>
    <sheet name="21" sheetId="53" r:id="rId24"/>
    <sheet name="22" sheetId="45" r:id="rId25"/>
  </sheets>
  <definedNames>
    <definedName name="_Toc259450346" localSheetId="3">'1'!$A$2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xlnm.Print_Area" localSheetId="3">'1'!$A$1:$J$41</definedName>
    <definedName name="_xlnm.Print_Area" localSheetId="12">'10'!$A$1:$J$13</definedName>
    <definedName name="_xlnm.Print_Area" localSheetId="13">'11'!$A$1:$F$40</definedName>
    <definedName name="_xlnm.Print_Area" localSheetId="14">'12'!$A$1:$H$28</definedName>
    <definedName name="_xlnm.Print_Area" localSheetId="15">'13'!$A$1:$J$19</definedName>
    <definedName name="_xlnm.Print_Area" localSheetId="16">'14'!$A$1:$J$19</definedName>
    <definedName name="_xlnm.Print_Area" localSheetId="17">'15'!$A$1:$J$19</definedName>
    <definedName name="_xlnm.Print_Area" localSheetId="18">'16'!$A$1:$J$19</definedName>
    <definedName name="_xlnm.Print_Area" localSheetId="19">'17'!$A$1:$J$19</definedName>
    <definedName name="_xlnm.Print_Area" localSheetId="20">'18'!$A$1:$J$19</definedName>
    <definedName name="_xlnm.Print_Area" localSheetId="21">'19'!$A$1:$J$15</definedName>
    <definedName name="_xlnm.Print_Area" localSheetId="4">'2'!$A$1:$J$41</definedName>
    <definedName name="_xlnm.Print_Area" localSheetId="22">'20'!$A$1:$R$18</definedName>
    <definedName name="_xlnm.Print_Area" localSheetId="23">'21'!$A$1:$H$16</definedName>
    <definedName name="_xlnm.Print_Area" localSheetId="24">'22'!$A$1:$J$30</definedName>
    <definedName name="_xlnm.Print_Area" localSheetId="5">'3'!$A$1:$J$41</definedName>
    <definedName name="_xlnm.Print_Area" localSheetId="6">'4'!$A$1:$J$41</definedName>
    <definedName name="_xlnm.Print_Area" localSheetId="7">'5'!$A$1:$J$43</definedName>
    <definedName name="_xlnm.Print_Area" localSheetId="8">'6'!$A$1:$J$43</definedName>
    <definedName name="_xlnm.Print_Area" localSheetId="9">'7'!$A$1:$J$29</definedName>
    <definedName name="_xlnm.Print_Area" localSheetId="10">'8'!$A$1:$J$29</definedName>
    <definedName name="_xlnm.Print_Area" localSheetId="11">'9'!$A$1:$J$13</definedName>
    <definedName name="_xlnm.Print_Area" localSheetId="1">Förklaringar!$A$1:$B$12</definedName>
    <definedName name="_xlnm.Print_Area" localSheetId="0">Försättsblad!$A$1:$A$23</definedName>
    <definedName name="_xlnm.Print_Area" localSheetId="2">Innehåll!$A$1:$B$21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6" i="55" l="1"/>
  <c r="Q7" i="55" l="1"/>
  <c r="Q8" i="55"/>
  <c r="Q9" i="55"/>
  <c r="Q10" i="55"/>
  <c r="B18" i="27"/>
  <c r="G11" i="53"/>
  <c r="O7" i="55" l="1"/>
  <c r="O9" i="55" l="1"/>
  <c r="O10" i="55"/>
  <c r="O8" i="55"/>
  <c r="O6" i="55"/>
  <c r="H10" i="34"/>
  <c r="H6" i="34"/>
  <c r="G10" i="34"/>
  <c r="I10" i="34" s="1"/>
  <c r="G6" i="34"/>
  <c r="I12" i="55"/>
  <c r="J12" i="55"/>
  <c r="K12" i="55"/>
  <c r="L12" i="55"/>
  <c r="H12" i="55"/>
  <c r="I6" i="34" l="1"/>
  <c r="N7" i="55" l="1"/>
  <c r="O12" i="55"/>
  <c r="P7" i="55"/>
  <c r="R7" i="55"/>
  <c r="N8" i="55"/>
  <c r="P8" i="55"/>
  <c r="R8" i="55"/>
  <c r="N9" i="55"/>
  <c r="P9" i="55"/>
  <c r="R9" i="55"/>
  <c r="N10" i="55"/>
  <c r="P10" i="55"/>
  <c r="R10" i="55"/>
  <c r="P6" i="55"/>
  <c r="R6" i="55"/>
  <c r="N6" i="55"/>
  <c r="F12" i="55"/>
  <c r="E12" i="55"/>
  <c r="D12" i="55"/>
  <c r="C12" i="55"/>
  <c r="B12" i="55"/>
  <c r="C12" i="34"/>
  <c r="B12" i="34"/>
  <c r="H9" i="34"/>
  <c r="G9" i="34"/>
  <c r="R12" i="55" l="1"/>
  <c r="N12" i="55"/>
  <c r="Q12" i="55"/>
  <c r="P12" i="55"/>
  <c r="I9" i="34"/>
  <c r="F11" i="53" l="1"/>
  <c r="D23" i="45" l="1"/>
  <c r="D16" i="45"/>
  <c r="D9" i="45"/>
  <c r="B11" i="53"/>
  <c r="H8" i="34"/>
  <c r="G8" i="34"/>
  <c r="I8" i="34" l="1"/>
  <c r="D15" i="38"/>
  <c r="D15" i="39"/>
  <c r="D15" i="40"/>
  <c r="D15" i="41"/>
  <c r="D15" i="52"/>
  <c r="D15" i="36"/>
  <c r="H11" i="53" l="1"/>
  <c r="E11" i="53"/>
  <c r="D11" i="53"/>
  <c r="C11" i="53"/>
  <c r="D6" i="52"/>
  <c r="D7" i="52"/>
  <c r="D8" i="52"/>
  <c r="D9" i="52"/>
  <c r="D10" i="52"/>
  <c r="D11" i="52"/>
  <c r="D12" i="52"/>
  <c r="D13" i="52"/>
  <c r="D14" i="52"/>
  <c r="D14" i="45" l="1"/>
  <c r="D21" i="45"/>
  <c r="D22" i="45"/>
  <c r="D15" i="45"/>
  <c r="D8" i="45"/>
  <c r="D7" i="45"/>
  <c r="H7" i="34" l="1"/>
  <c r="H12" i="34" s="1"/>
  <c r="G7" i="34"/>
  <c r="G12" i="34" s="1"/>
  <c r="I7" i="34" l="1"/>
  <c r="I12" i="34" l="1"/>
  <c r="D14" i="38"/>
  <c r="D14" i="39"/>
  <c r="D14" i="40"/>
  <c r="D14" i="41"/>
  <c r="D14" i="36"/>
  <c r="E12" i="34" l="1"/>
  <c r="D12" i="34"/>
  <c r="B11" i="27" l="1"/>
  <c r="J12" i="34" l="1"/>
  <c r="D13" i="38"/>
  <c r="D13" i="39"/>
  <c r="D13" i="40"/>
  <c r="D13" i="41"/>
  <c r="D13" i="36"/>
  <c r="B5" i="27" l="1"/>
  <c r="B15" i="27" l="1"/>
  <c r="B21" i="27"/>
  <c r="B19" i="27"/>
  <c r="B17" i="27"/>
  <c r="B16" i="27"/>
  <c r="D6" i="41"/>
  <c r="D7" i="41"/>
  <c r="D9" i="41"/>
  <c r="D10" i="41"/>
  <c r="D11" i="41"/>
  <c r="D12" i="41"/>
  <c r="D6" i="40"/>
  <c r="D7" i="40"/>
  <c r="D8" i="40"/>
  <c r="D9" i="40"/>
  <c r="D10" i="40"/>
  <c r="D11" i="40"/>
  <c r="D12" i="40"/>
  <c r="D6" i="39"/>
  <c r="D7" i="39"/>
  <c r="D8" i="39"/>
  <c r="D9" i="39"/>
  <c r="D10" i="39"/>
  <c r="D11" i="39"/>
  <c r="D12" i="39"/>
  <c r="D6" i="38"/>
  <c r="D7" i="38"/>
  <c r="D8" i="38"/>
  <c r="D9" i="38"/>
  <c r="D10" i="38"/>
  <c r="D11" i="38"/>
  <c r="D12" i="38"/>
  <c r="D7" i="36" l="1"/>
  <c r="D8" i="36"/>
  <c r="D9" i="36"/>
  <c r="D10" i="36"/>
  <c r="D11" i="36"/>
  <c r="D12" i="36"/>
  <c r="D6" i="36"/>
  <c r="B22" i="27" l="1"/>
  <c r="B14" i="27" l="1"/>
  <c r="B10" i="27"/>
  <c r="B9" i="27"/>
  <c r="B8" i="27"/>
  <c r="B7" i="27"/>
  <c r="B6" i="27"/>
  <c r="B4" i="27"/>
</calcChain>
</file>

<file path=xl/sharedStrings.xml><?xml version="1.0" encoding="utf-8"?>
<sst xmlns="http://schemas.openxmlformats.org/spreadsheetml/2006/main" count="661" uniqueCount="98">
  <si>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</si>
  <si>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</si>
  <si>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</si>
  <si>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</si>
  <si>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</si>
  <si>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</si>
  <si>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</si>
  <si>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</si>
  <si>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</si>
  <si>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</si>
  <si>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</si>
  <si>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</si>
  <si>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</si>
  <si>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</si>
  <si>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</si>
  <si>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</si>
  <si>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</si>
  <si>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Hasch</t>
  </si>
  <si>
    <t>Marijuana</t>
  </si>
  <si>
    <t>Amfetamin</t>
  </si>
  <si>
    <t>Kokain</t>
  </si>
  <si>
    <t>Brunt heroin</t>
  </si>
  <si>
    <t>Ecstasy</t>
  </si>
  <si>
    <t>LSD</t>
  </si>
  <si>
    <t>Källa: CAN:s rapporteringssystem om droger.</t>
  </si>
  <si>
    <t>Till innehållsförteckningen</t>
  </si>
  <si>
    <t>-</t>
  </si>
  <si>
    <t>Polis</t>
  </si>
  <si>
    <t>Tull</t>
  </si>
  <si>
    <t>Totalt</t>
  </si>
  <si>
    <t>Cannabis totalt</t>
  </si>
  <si>
    <t>Genomsnitt</t>
  </si>
  <si>
    <t>Källa: Polismyndigheten och Tullverket.</t>
  </si>
  <si>
    <t>Hasch-andel (%)</t>
  </si>
  <si>
    <t>Medel-värde</t>
  </si>
  <si>
    <t>Median-värde</t>
  </si>
  <si>
    <t>Med KPI avses SCB:s konsumentprisindex. Justeringen enligt KPI genererar s.k. realpriser.</t>
  </si>
  <si>
    <t>Pris</t>
  </si>
  <si>
    <t>Sprit (kr/liter)</t>
  </si>
  <si>
    <t>Antal 
enkäter</t>
  </si>
  <si>
    <t>a) En limpa motsvarar 200 cigaretter.</t>
  </si>
  <si>
    <t>Amfeta-min</t>
  </si>
  <si>
    <t>Mari-juana</t>
  </si>
  <si>
    <t>Heroin</t>
  </si>
  <si>
    <t>Ecs-tasy</t>
  </si>
  <si>
    <r>
      <t xml:space="preserve">Heroin </t>
    </r>
    <r>
      <rPr>
        <vertAlign val="superscript"/>
        <sz val="10"/>
        <color theme="1"/>
        <rFont val="Arial"/>
        <family val="2"/>
      </rPr>
      <t>a)</t>
    </r>
  </si>
  <si>
    <t>ulf.guttormsson@can.se</t>
  </si>
  <si>
    <r>
      <t>Kokain</t>
    </r>
    <r>
      <rPr>
        <vertAlign val="superscript"/>
        <sz val="10"/>
        <color theme="1"/>
        <rFont val="Arial"/>
        <family val="2"/>
      </rPr>
      <t>a)</t>
    </r>
  </si>
  <si>
    <r>
      <t>Heroin</t>
    </r>
    <r>
      <rPr>
        <vertAlign val="superscript"/>
        <sz val="10"/>
        <color theme="1"/>
        <rFont val="Arial"/>
        <family val="2"/>
      </rPr>
      <t>a)</t>
    </r>
  </si>
  <si>
    <t>Cigaretter (kr/limpa)</t>
  </si>
  <si>
    <t>b) Ett flak motsvarar 24*33 cl, dvs. cirka 8 liter.</t>
  </si>
  <si>
    <t>Läkemedel</t>
  </si>
  <si>
    <t>Medianvärde används som komplement till aritmetiskt medelvärde/genomsnittet för att undvika att (eventuella) kraftigt avvikande rapporterade priser får alltför stort inflytande.</t>
  </si>
  <si>
    <t>a)  T.o.m. 1990 efterfrågades ”heroin” och 1993–1997 efterfrågades ”vanligt heroin” medan frågeformuleringen inte är känd  för 1991–1992.</t>
  </si>
  <si>
    <t>a)  T.o.m. 1990 efterfrågades ”heroin” och 1993–1997 efterfrågades ”vanligt heroin” medan frågeformuleringen inte är känd för 1991–1992.</t>
  </si>
  <si>
    <t>a) Läkemedelsnamn: Tramadol, Tradolan, Nobligan, m.fl.</t>
  </si>
  <si>
    <t>a) Läkemedelsnamn: Xanor, Alprazolam, Xanax, m.fl.</t>
  </si>
  <si>
    <t>a) Viktat pris mellan vitt och brunt heroin med hänsyn till rapporteringsfrekvenserna.</t>
  </si>
  <si>
    <t>Narkotikaprisutvecklingen i Sverige 1988–2021</t>
  </si>
  <si>
    <t>CAN Rapport 210</t>
  </si>
  <si>
    <t>Inflationsjusterade gatupriser, kronor per gram respektive tablett för hasch, marijuana, amfteamin, kokain, heroin och ecstasy. 2016–2021.</t>
  </si>
  <si>
    <t>Indexerad realprisjusterad utveckling av gatupriset (medianvärden) för hasch, marijuana, amfetamin, kokain, brunt heroin, ecstasy och LSD. 1988–2021. Index 2000=100.</t>
  </si>
  <si>
    <t>Indexerad realprisjusterad mediangatuprisutveckling för hasch, marijuana, amfetamin, kokain och brunt heroin. 1988–2021. Index 1988=100.</t>
  </si>
  <si>
    <r>
      <t>Gatuprisutvecklingen för smugglad tobak och alkohol i realprisjusterade medianpriser. Priser i kronor per limpa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, liter resp. flak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 xml:space="preserve"> (inkl. antalet prissvar, prisintervall samt ursprungliga medel- och medianpriser). 2017–2021.</t>
    </r>
  </si>
  <si>
    <t>.</t>
  </si>
  <si>
    <r>
      <t>Starköl (kr/flak</t>
    </r>
    <r>
      <rPr>
        <b/>
        <vertAlign val="superscript"/>
        <sz val="10"/>
        <color theme="1"/>
        <rFont val="Arial"/>
        <family val="2"/>
      </rPr>
      <t>b)</t>
    </r>
    <r>
      <rPr>
        <b/>
        <sz val="10"/>
        <color theme="1"/>
        <rFont val="Arial"/>
        <family val="2"/>
      </rPr>
      <t>)</t>
    </r>
  </si>
  <si>
    <t>a) Polisen (NFC) har under 2022 reviderat beslagsstatistiken för 2019–2020.</t>
  </si>
  <si>
    <r>
      <t>Totalt</t>
    </r>
    <r>
      <rPr>
        <vertAlign val="superscript"/>
        <sz val="10"/>
        <color theme="1"/>
        <rFont val="Arial"/>
        <family val="2"/>
      </rPr>
      <t>b)</t>
    </r>
  </si>
  <si>
    <r>
      <t>Amfetamin-, kokain, ecstasy, heroin- och läkemdelsbeslag av tull och polis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Kilo resp. 1000-tal tabletter. För vissa tullbeslag har mängderna räknats upp. 2017–2021.</t>
    </r>
  </si>
  <si>
    <r>
      <t>488</t>
    </r>
    <r>
      <rPr>
        <vertAlign val="superscript"/>
        <sz val="10"/>
        <rFont val="Arial"/>
        <family val="2"/>
      </rPr>
      <t>c)</t>
    </r>
  </si>
  <si>
    <r>
      <t>Cannabisbeslag av tull och polis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Kilo. 2017–2021.</t>
    </r>
  </si>
  <si>
    <r>
      <t xml:space="preserve">Läkemedel </t>
    </r>
    <r>
      <rPr>
        <vertAlign val="superscript"/>
        <sz val="10"/>
        <color theme="1"/>
        <rFont val="Arial"/>
        <family val="2"/>
      </rPr>
      <t>b)</t>
    </r>
  </si>
  <si>
    <t>Gatuprisutvecklingen för smugglad tobak och alkohol i realprisjusterade medianpriser. Priser i kronor per limpaa), liter resp. flakb) (inkl. antalet prissvar, prisintervall samt ursprungliga medel- och medianpriser). 2017–2021.</t>
  </si>
  <si>
    <t>Amfetamin-, kokain, ecstasy, heroin- och läkemdelsbeslag av tull och polisa). Kilo resp. 1000-tal tabletter. För vissa tullbeslag har mängderna räknats upp. 2017–2021.</t>
  </si>
  <si>
    <t>Inflationsjusterade gatupriser, kronor per gram för hasch, marijuana, amfteamin, kokain och heroin respektive per tablett för ecstasy och läkemedel. 2017–2021.</t>
  </si>
  <si>
    <t>c) Detta värde har uteslutits ur medelvärdesberäkningarna pga. att det avviker kraftigt från de övriga. Istället imputeras det med medelvärdet av de två föregående respektive efterkommande åren.</t>
  </si>
  <si>
    <t>b) Tullens kokain- respektive heroinbeslag har räknats upp med 1,2 resp. 1,4 pga. högre halter än gatunivå.</t>
  </si>
  <si>
    <t>2022-05-05</t>
  </si>
  <si>
    <t>Gatuprisutvecklingen för hasch i realprisjusterade medianpriser. Priser i kronor per gram (inkl. antalet prissvar, prisintervall samt ursprungliga medel- och medianpriser). 1988–2021.</t>
  </si>
  <si>
    <t>Gatuprisutvecklingen för marijuana i realprisjusterade medianpriser. Priser i kronor per gram (inkl. antalet prissvar, prisintervall samt ursprungliga medel- och medianpriser). 1988–2021.</t>
  </si>
  <si>
    <t>Gatuprisutvecklingen för amfetamin i realprisjusterade medianpriser. Priser i kronor per gram (inkl. antalet prissvar, prisintervall samt ursprungliga medel- och medianpriser). 1988–2021.</t>
  </si>
  <si>
    <t>Gatuprisutvecklingen för kokain i realprisjusterade medianpriser. Priser i kronor per gram (inkl. antalet prissvar, prisintervall samt ursprungliga medel- och medianpriser). 1988–2021.</t>
  </si>
  <si>
    <r>
      <t>Gatuprisutvecklingen för vitt heroin/heroin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 (inkl. antalet prissvar, prisintervall samt ursprungliga medel- och medianpriser). 1988–2021.</t>
    </r>
  </si>
  <si>
    <r>
      <t>Gatuprisutvecklingen för brunt heroin/heroin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 (inkl. antalet prissvar, prisintervall samt ursprungliga medel- och medianpriser). 1988–2021.</t>
    </r>
  </si>
  <si>
    <t>Gatuprisutvecklingen för ecstasy i realprisjusterade medianpriser. Priser i kronor per tablett (inkl. antalet prissvar, prisintervall samt ursprungliga medel- och medianpriser). 2000–2021.</t>
  </si>
  <si>
    <t>Gatuprisutvecklingen för LSD i realprisjusterade medianpriser. Priser i kronor per dos (inkl. antalet prissvar, prisintervall samt ursprungliga medel- och medianpriser). 2000–2021.</t>
  </si>
  <si>
    <r>
      <t>Gatupriset för tramadol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100 milligram (inkl. antalet prissvar, prisintervall samt medel- och medianpriser). 2018–2021.</t>
    </r>
  </si>
  <si>
    <r>
      <t>Gatupriset för alprazolam</t>
    </r>
    <r>
      <rPr>
        <b/>
        <vertAlign val="superscript"/>
        <sz val="10"/>
        <color rgb="FF000000"/>
        <rFont val="Arial"/>
        <family val="2"/>
      </rPr>
      <t>a)</t>
    </r>
    <r>
      <rPr>
        <b/>
        <sz val="10"/>
        <color indexed="8"/>
        <rFont val="Arial"/>
        <family val="2"/>
      </rPr>
      <t>. Pris i kronor per 1 milligram (inkl. antalet prissvar, prisintervall samt medel- och medianpriser). 2018–2021.</t>
    </r>
  </si>
  <si>
    <t>Grossistprisutvecklingen för hasch i realprisjusterade medianpriser. Priser i kronor per kilo (inkl. antalet prissvar, prisintervall samt ursprungliga medel- och medianpriser). 2010–2021.</t>
  </si>
  <si>
    <t>Grossistprisutvecklingen för marijuana i realprisjusterade medianpriser. Priser i kronor per kilo (inkl. antalet prissvar, prisintervall samt ursprungliga medel- och medianpriser). 2010–2021.</t>
  </si>
  <si>
    <t>Grossistprisutvecklingen för brunt heroin i realprisjusterade medianpriser. Priser i kronor per kilo (inkl. antalet prissvar, prisintervall samt ursprungliga medel- och medianpriser). 2010–2021.</t>
  </si>
  <si>
    <t>Grossistprisutvecklingen för amfetamin i realprisjusterade medianpriser. Priser i kronor per kilo (inkl. antalet prissvar, prisintervall samt ursprungliga medel- och medianpriser). 2010–2021.</t>
  </si>
  <si>
    <t>Grossistprisutvecklingen för kokain i realprisjusterade medianpriser. Priser i kronor per kilo (inkl. antalet prissvar, prisintervall samt ursprungliga medel- och medianpriser). 2010–2021.</t>
  </si>
  <si>
    <t>Grossistprisutvecklingen för ecstasy i realprisjusterade medianpriser. Priser i kronor per tusental tabletter (inkl. antalet prissvar, prisintervall samt ursprungliga medel- och medianpriser). 2010–2021.</t>
  </si>
  <si>
    <t>b) Skattat pris där tramadol och alprazolam vägts samman och där den typen av läkemedel antagits utgöra 90 % av konsumtiosvolymen, medan väsentligt dyrare opioidläkemedel antagits utgöra 10% av konsumtionen.</t>
  </si>
  <si>
    <t>Gatupriset för tramadola). Pris i kronor per 100 milligram (inkl. antalet prissvar, prisintervall samt medel- och medianpriser). 2018–2020.</t>
  </si>
  <si>
    <t>Gatupriset för alprazolama). Pris i kronor per 1 milligram (inkl. antalet prissvar, prisintervall samt medel- och medianpriser). 2018–2020.</t>
  </si>
  <si>
    <t>Denna Excelfil utgörs av tabeller innehållande data hämtade från CAN:s rapporteringssystem om droger (CRD). För mer information om undersökningen hänvisas till CAN-rapport 210 som kan laddas ner från www.can.se.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</si>
</sst>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[Red]\-#,##0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9"/>
      <color rgb="FF000000"/>
      <name val="Verdana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</cellStyleXfs>
  <cellXfs count="18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2" xfId="0" applyFont="1" applyBorder="1"/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/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0" fontId="5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0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9" fillId="0" borderId="0" xfId="0" applyFont="1" applyFill="1"/>
    <xf numFmtId="0" fontId="5" fillId="0" borderId="0" xfId="0" applyFont="1" applyFill="1" applyBorder="1" applyAlignment="1">
      <alignment horizontal="center" wrapText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2" applyFont="1" applyBorder="1"/>
    <xf numFmtId="0" fontId="5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7" fillId="0" borderId="0" xfId="2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/>
    </xf>
    <xf numFmtId="3" fontId="1" fillId="0" borderId="0" xfId="3" applyNumberFormat="1" applyFont="1" applyFill="1" applyAlignment="1">
      <alignment horizontal="center"/>
    </xf>
    <xf numFmtId="3" fontId="5" fillId="0" borderId="0" xfId="0" applyNumberFormat="1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" fontId="1" fillId="0" borderId="0" xfId="3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2"/>
    <xf numFmtId="1" fontId="5" fillId="0" borderId="0" xfId="0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2" xfId="0" applyFont="1" applyFill="1" applyBorder="1" applyAlignment="1">
      <alignment horizontal="center" wrapText="1"/>
    </xf>
    <xf numFmtId="3" fontId="5" fillId="0" borderId="0" xfId="0" applyNumberFormat="1" applyFont="1" applyFill="1"/>
    <xf numFmtId="0" fontId="5" fillId="0" borderId="0" xfId="0" applyFont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5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7" fillId="0" borderId="0" xfId="2" applyFont="1" applyFill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3" fontId="1" fillId="0" borderId="0" xfId="3" applyNumberForma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/>
    <xf numFmtId="0" fontId="3" fillId="0" borderId="0" xfId="2" applyFill="1" applyAlignment="1">
      <alignment vertical="center" wrapText="1"/>
    </xf>
    <xf numFmtId="0" fontId="3" fillId="0" borderId="0" xfId="2" applyFill="1" applyAlignment="1">
      <alignment wrapText="1"/>
    </xf>
    <xf numFmtId="0" fontId="0" fillId="0" borderId="0" xfId="0" applyFill="1"/>
    <xf numFmtId="1" fontId="1" fillId="0" borderId="0" xfId="3" applyNumberFormat="1" applyFont="1" applyFill="1" applyAlignment="1">
      <alignment horizontal="center"/>
    </xf>
    <xf numFmtId="49" fontId="0" fillId="0" borderId="0" xfId="0" applyNumberFormat="1" applyFill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3" fillId="0" borderId="0" xfId="2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3" fillId="0" borderId="0" xfId="2" applyFill="1" applyBorder="1" applyAlignment="1">
      <alignment horizontal="center" vertical="center"/>
    </xf>
    <xf numFmtId="0" fontId="3" fillId="0" borderId="0" xfId="2" applyFill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1" xfId="0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4">
    <cellStyle name="Hyperlä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28575</xdr:colOff>
      <xdr:row>0</xdr:row>
      <xdr:rowOff>342901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38225" cy="2762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47625</xdr:colOff>
      <xdr:row>0</xdr:row>
      <xdr:rowOff>361951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57275" cy="2952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600074</xdr:colOff>
      <xdr:row>0</xdr:row>
      <xdr:rowOff>333738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990599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95250</xdr:rowOff>
    </xdr:from>
    <xdr:ext cx="1019174" cy="257538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19174" cy="257538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295274</xdr:colOff>
      <xdr:row>0</xdr:row>
      <xdr:rowOff>324213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266699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CC14ABF-B0F6-49FB-BF08-CDFA29A77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52499" cy="25753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323849</xdr:colOff>
      <xdr:row>0</xdr:row>
      <xdr:rowOff>324213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1022349" cy="2575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0</xdr:col>
      <xdr:colOff>1028699</xdr:colOff>
      <xdr:row>0</xdr:row>
      <xdr:rowOff>381001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1"/>
          <a:ext cx="990599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2:A21"/>
  <sheetViews>
    <sheetView showFormulas="1" workbookViewId="0">
      <selection activeCell="A2" sqref="A2"/>
    </sheetView>
  </sheetViews>
  <sheetFormatPr defaultColWidth="9.21875" defaultRowHeight="13.2" x14ac:dyDescent="0.25"/>
  <cols>
    <col min="1" max="1" width="51.44140625" style="28" customWidth="1"/>
    <col min="2" max="16384" width="9.21875" style="28"/>
  </cols>
  <sheetData>
    <row r="2" spans="1:1" s="34" customFormat="1" x14ac:dyDescent="0.25"/>
    <row r="7" spans="1:1" s="15" customFormat="1" x14ac:dyDescent="0.25">
      <c r="A7" s="15" t="s">
        <v>13</v>
      </c>
    </row>
    <row r="8" spans="1:1" s="15" customFormat="1" x14ac:dyDescent="0.25"/>
    <row r="19" spans="1:1" x14ac:dyDescent="0.25">
      <c r="A19" s="29" t="s">
        <v>58</v>
      </c>
    </row>
    <row r="20" spans="1:1" x14ac:dyDescent="0.25">
      <c r="A20" s="41" t="s">
        <v>59</v>
      </c>
    </row>
    <row r="21" spans="1:1" x14ac:dyDescent="0.25">
      <c r="A21" s="4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workbookViewId="0">
      <selection activeCell="B11" sqref="B11"/>
    </sheetView>
  </sheetViews>
  <sheetFormatPr defaultColWidth="9.21875" defaultRowHeight="14.4" x14ac:dyDescent="0.3"/>
  <cols>
    <col min="1" max="1" width="16.77734375" style="3" customWidth="1"/>
    <col min="2" max="2" width="70" style="2" customWidth="1"/>
    <col min="3" max="16384" width="9.21875" style="2"/>
  </cols>
  <sheetData>
    <row r="1" spans="1:2" x14ac:dyDescent="0.3">
      <c r="A1" s="140"/>
      <c r="B1" s="141"/>
    </row>
    <row r="2" spans="1:2" s="7" customFormat="1" x14ac:dyDescent="0.3">
      <c r="A2" s="8"/>
    </row>
    <row r="3" spans="1:2" s="7" customFormat="1" x14ac:dyDescent="0.3">
      <c r="A3" s="8"/>
    </row>
    <row r="4" spans="1:2" ht="45" customHeight="1" x14ac:dyDescent="0.3">
      <c r="A4" s="14" t="s">
        <v>10</v>
      </c>
      <c r="B4" s="110" t="s">
        <v>97</v>
      </c>
    </row>
    <row r="5" spans="1:2" x14ac:dyDescent="0.3">
      <c r="A5" s="9"/>
    </row>
    <row r="6" spans="1:2" ht="30" customHeight="1" x14ac:dyDescent="0.3">
      <c r="A6" s="14" t="s">
        <v>12</v>
      </c>
      <c r="B6" s="74" t="s">
        <v>36</v>
      </c>
    </row>
    <row r="7" spans="1:2" x14ac:dyDescent="0.3">
      <c r="A7" s="14"/>
      <c r="B7" s="13"/>
    </row>
    <row r="8" spans="1:2" ht="45" customHeight="1" x14ac:dyDescent="0.3">
      <c r="A8" s="9"/>
      <c r="B8" s="74" t="s">
        <v>52</v>
      </c>
    </row>
    <row r="9" spans="1:2" x14ac:dyDescent="0.3">
      <c r="A9" s="9"/>
      <c r="B9" s="13"/>
    </row>
    <row r="10" spans="1:2" ht="15" customHeight="1" x14ac:dyDescent="0.3">
      <c r="A10" s="9" t="s">
        <v>14</v>
      </c>
      <c r="B10" s="100" t="s">
        <v>46</v>
      </c>
    </row>
    <row r="11" spans="1:2" x14ac:dyDescent="0.3">
      <c r="A11" s="9"/>
      <c r="B11" s="12"/>
    </row>
    <row r="12" spans="1:2" s="10" customFormat="1" ht="15" customHeight="1" x14ac:dyDescent="0.3">
      <c r="A12" s="11" t="s">
        <v>11</v>
      </c>
      <c r="B12" s="139" t="s">
        <v>77</v>
      </c>
    </row>
    <row r="13" spans="1:2" x14ac:dyDescent="0.3">
      <c r="A13" s="9"/>
    </row>
    <row r="14" spans="1:2" x14ac:dyDescent="0.3">
      <c r="A14" s="6"/>
      <c r="B14" s="5"/>
    </row>
    <row r="15" spans="1:2" x14ac:dyDescent="0.3">
      <c r="A15" s="6"/>
      <c r="B15" s="5"/>
    </row>
    <row r="16" spans="1:2" x14ac:dyDescent="0.3">
      <c r="A16" s="6"/>
      <c r="B16" s="5"/>
    </row>
    <row r="17" spans="1:2" x14ac:dyDescent="0.3">
      <c r="A17" s="6"/>
      <c r="B17" s="5"/>
    </row>
    <row r="18" spans="1:2" x14ac:dyDescent="0.3">
      <c r="A18" s="6"/>
      <c r="B18" s="5"/>
    </row>
    <row r="19" spans="1:2" x14ac:dyDescent="0.3">
      <c r="A19" s="6"/>
      <c r="B19" s="5"/>
    </row>
    <row r="20" spans="1:2" x14ac:dyDescent="0.3">
      <c r="A20" s="6"/>
      <c r="B20" s="5"/>
    </row>
    <row r="21" spans="1:2" x14ac:dyDescent="0.3">
      <c r="A21" s="6"/>
      <c r="B21" s="5"/>
    </row>
    <row r="25" spans="1:2" x14ac:dyDescent="0.3">
      <c r="B25" s="4"/>
    </row>
    <row r="34" spans="10:10" x14ac:dyDescent="0.3">
      <c r="J34" s="109"/>
    </row>
    <row r="35" spans="10:10" x14ac:dyDescent="0.3">
      <c r="J35" s="109"/>
    </row>
    <row r="36" spans="10:10" x14ac:dyDescent="0.3">
      <c r="J36" s="109"/>
    </row>
    <row r="37" spans="10:10" x14ac:dyDescent="0.3">
      <c r="J37" s="109"/>
    </row>
    <row r="38" spans="10:10" x14ac:dyDescent="0.3">
      <c r="J38" s="109"/>
    </row>
  </sheetData>
  <mergeCells count="1">
    <mergeCell ref="A1:B1"/>
  </mergeCells>
  <hyperlinks>
    <hyperlink ref="B10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5"/>
  <sheetViews>
    <sheetView zoomScale="103" zoomScaleNormal="145" workbookViewId="0"/>
  </sheetViews>
  <sheetFormatPr defaultRowHeight="14.4" x14ac:dyDescent="0.3"/>
  <cols>
    <col min="1" max="1" width="3.77734375" style="1" bestFit="1" customWidth="1"/>
    <col min="2" max="2" width="85.21875" style="137" customWidth="1"/>
  </cols>
  <sheetData>
    <row r="1" spans="1:2" s="15" customFormat="1" ht="30" customHeight="1" x14ac:dyDescent="0.25">
      <c r="A1" s="16"/>
      <c r="B1" s="58"/>
    </row>
    <row r="2" spans="1:2" x14ac:dyDescent="0.3">
      <c r="A2" s="1" t="s">
        <v>16</v>
      </c>
      <c r="B2" s="134" t="s">
        <v>15</v>
      </c>
    </row>
    <row r="3" spans="1:2" ht="6" customHeight="1" x14ac:dyDescent="0.3">
      <c r="B3" s="134"/>
    </row>
    <row r="4" spans="1:2" s="59" customFormat="1" ht="28.8" x14ac:dyDescent="0.3">
      <c r="A4" s="60">
        <v>1</v>
      </c>
      <c r="B4" s="135" t="str">
        <f>'1'!A2</f>
        <v>Gatuprisutvecklingen för hasch i realprisjusterade medianpriser. Priser i kronor per gram (inkl. antalet prissvar, prisintervall samt ursprungliga medel- och medianpriser). 1988–2021.</v>
      </c>
    </row>
    <row r="5" spans="1:2" s="59" customFormat="1" ht="30" customHeight="1" x14ac:dyDescent="0.3">
      <c r="A5" s="60">
        <v>2</v>
      </c>
      <c r="B5" s="135" t="str">
        <f>'2'!A2</f>
        <v>Gatuprisutvecklingen för marijuana i realprisjusterade medianpriser. Priser i kronor per gram (inkl. antalet prissvar, prisintervall samt ursprungliga medel- och medianpriser). 1988–2021.</v>
      </c>
    </row>
    <row r="6" spans="1:2" s="59" customFormat="1" ht="30" customHeight="1" x14ac:dyDescent="0.3">
      <c r="A6" s="60">
        <v>3</v>
      </c>
      <c r="B6" s="135" t="str">
        <f>'3'!A2</f>
        <v>Gatuprisutvecklingen för amfetamin i realprisjusterade medianpriser. Priser i kronor per gram (inkl. antalet prissvar, prisintervall samt ursprungliga medel- och medianpriser). 1988–2021.</v>
      </c>
    </row>
    <row r="7" spans="1:2" s="59" customFormat="1" ht="28.8" x14ac:dyDescent="0.3">
      <c r="A7" s="60">
        <v>4</v>
      </c>
      <c r="B7" s="135" t="str">
        <f>'4'!A2</f>
        <v>Gatuprisutvecklingen för kokain i realprisjusterade medianpriser. Priser i kronor per gram (inkl. antalet prissvar, prisintervall samt ursprungliga medel- och medianpriser). 1988–2021.</v>
      </c>
    </row>
    <row r="8" spans="1:2" s="59" customFormat="1" ht="28.8" x14ac:dyDescent="0.3">
      <c r="A8" s="60">
        <v>5</v>
      </c>
      <c r="B8" s="135" t="str">
        <f>'5'!A2</f>
        <v>Gatuprisutvecklingen för vitt heroin/heroina) i realprisjusterade medianpriser. Priser i kronor per gram (inkl. antalet prissvar, prisintervall samt ursprungliga medel- och medianpriser). 1988–2021.</v>
      </c>
    </row>
    <row r="9" spans="1:2" s="59" customFormat="1" ht="28.8" x14ac:dyDescent="0.3">
      <c r="A9" s="60">
        <v>6</v>
      </c>
      <c r="B9" s="135" t="str">
        <f>'6'!A2</f>
        <v>Gatuprisutvecklingen för brunt heroin/heroina) i realprisjusterade medianpriser. Priser i kronor per gram (inkl. antalet prissvar, prisintervall samt ursprungliga medel- och medianpriser). 1988–2021.</v>
      </c>
    </row>
    <row r="10" spans="1:2" s="59" customFormat="1" ht="28.8" x14ac:dyDescent="0.3">
      <c r="A10" s="60">
        <v>7</v>
      </c>
      <c r="B10" s="135" t="str">
        <f>'7'!A2</f>
        <v>Gatuprisutvecklingen för ecstasy i realprisjusterade medianpriser. Priser i kronor per tablett (inkl. antalet prissvar, prisintervall samt ursprungliga medel- och medianpriser). 2000–2021.</v>
      </c>
    </row>
    <row r="11" spans="1:2" s="59" customFormat="1" ht="28.8" x14ac:dyDescent="0.3">
      <c r="A11" s="60">
        <v>8</v>
      </c>
      <c r="B11" s="135" t="str">
        <f>'8'!A2</f>
        <v>Gatuprisutvecklingen för LSD i realprisjusterade medianpriser. Priser i kronor per dos (inkl. antalet prissvar, prisintervall samt ursprungliga medel- och medianpriser). 2000–2021.</v>
      </c>
    </row>
    <row r="12" spans="1:2" s="59" customFormat="1" ht="28.8" x14ac:dyDescent="0.3">
      <c r="A12" s="60">
        <v>9</v>
      </c>
      <c r="B12" s="135" t="s">
        <v>95</v>
      </c>
    </row>
    <row r="13" spans="1:2" s="59" customFormat="1" ht="30" customHeight="1" x14ac:dyDescent="0.3">
      <c r="A13" s="60">
        <v>10</v>
      </c>
      <c r="B13" s="135" t="s">
        <v>96</v>
      </c>
    </row>
    <row r="14" spans="1:2" s="59" customFormat="1" ht="28.8" x14ac:dyDescent="0.3">
      <c r="A14" s="60">
        <v>11</v>
      </c>
      <c r="B14" s="135" t="str">
        <f>'11'!A2</f>
        <v>Indexerad realprisjusterad mediangatuprisutveckling för hasch, marijuana, amfetamin, kokain och brunt heroin. 1988–2021. Index 1988=100.</v>
      </c>
    </row>
    <row r="15" spans="1:2" s="59" customFormat="1" ht="28.8" x14ac:dyDescent="0.3">
      <c r="A15" s="60">
        <v>12</v>
      </c>
      <c r="B15" s="136" t="str">
        <f>'12'!A2</f>
        <v>Indexerad realprisjusterad utveckling av gatupriset (medianvärden) för hasch, marijuana, amfetamin, kokain, brunt heroin, ecstasy och LSD. 1988–2021. Index 2000=100.</v>
      </c>
    </row>
    <row r="16" spans="1:2" s="59" customFormat="1" ht="28.8" x14ac:dyDescent="0.3">
      <c r="A16" s="60">
        <v>13</v>
      </c>
      <c r="B16" s="135" t="str">
        <f>'13'!A2</f>
        <v>Grossistprisutvecklingen för hasch i realprisjusterade medianpriser. Priser i kronor per kilo (inkl. antalet prissvar, prisintervall samt ursprungliga medel- och medianpriser). 2010–2021.</v>
      </c>
    </row>
    <row r="17" spans="1:2" s="59" customFormat="1" ht="30" customHeight="1" x14ac:dyDescent="0.3">
      <c r="A17" s="60">
        <v>14</v>
      </c>
      <c r="B17" s="135" t="str">
        <f>'14'!A2</f>
        <v>Grossistprisutvecklingen för marijuana i realprisjusterade medianpriser. Priser i kronor per kilo (inkl. antalet prissvar, prisintervall samt ursprungliga medel- och medianpriser). 2010–2021.</v>
      </c>
    </row>
    <row r="18" spans="1:2" s="59" customFormat="1" ht="28.8" x14ac:dyDescent="0.3">
      <c r="A18" s="60">
        <v>15</v>
      </c>
      <c r="B18" s="135" t="str">
        <f>'15'!A2</f>
        <v>Grossistprisutvecklingen för brunt heroin i realprisjusterade medianpriser. Priser i kronor per kilo (inkl. antalet prissvar, prisintervall samt ursprungliga medel- och medianpriser). 2010–2021.</v>
      </c>
    </row>
    <row r="19" spans="1:2" s="59" customFormat="1" ht="28.8" x14ac:dyDescent="0.3">
      <c r="A19" s="60">
        <v>16</v>
      </c>
      <c r="B19" s="135" t="str">
        <f>'16'!A2</f>
        <v>Grossistprisutvecklingen för amfetamin i realprisjusterade medianpriser. Priser i kronor per kilo (inkl. antalet prissvar, prisintervall samt ursprungliga medel- och medianpriser). 2010–2021.</v>
      </c>
    </row>
    <row r="20" spans="1:2" s="59" customFormat="1" ht="28.8" x14ac:dyDescent="0.3">
      <c r="A20" s="60">
        <v>17</v>
      </c>
      <c r="B20" s="135" t="s">
        <v>92</v>
      </c>
    </row>
    <row r="21" spans="1:2" s="59" customFormat="1" ht="28.8" x14ac:dyDescent="0.3">
      <c r="A21" s="60">
        <v>18</v>
      </c>
      <c r="B21" s="135" t="str">
        <f>'18'!A2</f>
        <v>Grossistprisutvecklingen för ecstasy i realprisjusterade medianpriser. Priser i kronor per tusental tabletter (inkl. antalet prissvar, prisintervall samt ursprungliga medel- och medianpriser). 2010–2021.</v>
      </c>
    </row>
    <row r="22" spans="1:2" s="59" customFormat="1" x14ac:dyDescent="0.3">
      <c r="A22" s="60">
        <v>19</v>
      </c>
      <c r="B22" s="135" t="str">
        <f>'19'!A2</f>
        <v>Cannabisbeslag av tull och polisa). Kilo. 2017–2021.</v>
      </c>
    </row>
    <row r="23" spans="1:2" s="59" customFormat="1" ht="30" customHeight="1" x14ac:dyDescent="0.3">
      <c r="A23" s="60">
        <v>20</v>
      </c>
      <c r="B23" s="135" t="s">
        <v>73</v>
      </c>
    </row>
    <row r="24" spans="1:2" ht="30" customHeight="1" x14ac:dyDescent="0.3">
      <c r="A24" s="60">
        <v>21</v>
      </c>
      <c r="B24" s="135" t="s">
        <v>60</v>
      </c>
    </row>
    <row r="25" spans="1:2" ht="45" customHeight="1" x14ac:dyDescent="0.3">
      <c r="A25" s="60">
        <v>22</v>
      </c>
      <c r="B25" s="135" t="s">
        <v>72</v>
      </c>
    </row>
  </sheetData>
  <hyperlinks>
    <hyperlink ref="B4" location="'1'!_Toc259450346" display="'1'!_Toc259450346" xr:uid="{00000000-0004-0000-0200-000000000000}"/>
    <hyperlink ref="B5" location="'2'!_Toc259450346" display="'2'!_Toc259450346" xr:uid="{00000000-0004-0000-0200-000001000000}"/>
    <hyperlink ref="B6" location="'3'!_Toc259450346" display="'3'!_Toc259450346" xr:uid="{00000000-0004-0000-0200-000002000000}"/>
    <hyperlink ref="B7" location="'4'!_Toc259450346" display="'4'!_Toc259450346" xr:uid="{00000000-0004-0000-0200-000003000000}"/>
    <hyperlink ref="B8" location="'5'!_Toc259450346" display="'5'!_Toc259450346" xr:uid="{00000000-0004-0000-0200-000004000000}"/>
    <hyperlink ref="B9" location="'6'!_Toc259450346" display="'6'!_Toc259450346" xr:uid="{00000000-0004-0000-0200-000005000000}"/>
    <hyperlink ref="B10" location="'7'!_Toc259450346" display="'7'!_Toc259450346" xr:uid="{00000000-0004-0000-0200-000006000000}"/>
    <hyperlink ref="B11" location="'8'!_Toc259450346" display="'8'!_Toc259450346" xr:uid="{00000000-0004-0000-0200-000007000000}"/>
    <hyperlink ref="B14" location="'11'!A2" display="'11'!A2" xr:uid="{00000000-0004-0000-0200-00000A000000}"/>
    <hyperlink ref="B15" location="'12'!A2" display="'12'!A2" xr:uid="{00000000-0004-0000-0200-00000B000000}"/>
    <hyperlink ref="B22" location="'19'!A2" display="'19'!A2" xr:uid="{00000000-0004-0000-0200-00000C000000}"/>
    <hyperlink ref="B16" location="'13'!A2" display="'13'!A2" xr:uid="{00000000-0004-0000-0200-00000D000000}"/>
    <hyperlink ref="B17" location="'14'!A2" display="'14'!A2" xr:uid="{00000000-0004-0000-0200-00000E000000}"/>
    <hyperlink ref="B18" location="'15'!A2" display="'15'!A2" xr:uid="{00000000-0004-0000-0200-00000F000000}"/>
    <hyperlink ref="B19" location="'16'!A2" display="'16'!A2" xr:uid="{00000000-0004-0000-0200-000010000000}"/>
    <hyperlink ref="B21" location="'18'!A2" display="'18'!A2" xr:uid="{00000000-0004-0000-0200-000012000000}"/>
    <hyperlink ref="B12" location="'9'!A2" display="Gatupriset för tramadola). Pris i kronor per 100 milligram (inkl. antalet prissvar, prisintervall samt medel- och medianpriser). 2018–2020." xr:uid="{22585039-6D21-44F9-AF3A-16726FD64CF7}"/>
    <hyperlink ref="B13" location="'10'!A2" display="Gatupriset för alprazolama). Pris i kronor per 1 milligram (inkl. antalet prissvar, prisintervall samt medel- och medianpriser). 2018–2020." xr:uid="{DAA083FD-0FF0-4CF1-A94A-D0985506752A}"/>
    <hyperlink ref="B20" location="'17'!A2" display="Grossistprisutvecklingen för kokain i realprisjusterade medianpriser. Priser i kronor per kilo (inkl. antalet prissvar, prisintervall samt ursprungliga medel- och medianpriser). 2010–2021." xr:uid="{06F25E45-71C3-4BA3-9CF8-E595CFB95DBC}"/>
    <hyperlink ref="B23" location="'20'!A2" display="Amfetamin-, kokain, ecstasy, heroin- och läkemdelsbeslag av tull och polisa). Kilo resp. 1000-tal tabletter. För vissa tullbeslag har mängderna räknats upp. 2017–2021." xr:uid="{B7E851C5-A47D-46BA-877F-699AD2CFA435}"/>
    <hyperlink ref="B24" location="'21'!A2" display="Inflationsjusterade gatupriser, kronor per gram respektive tablett för hasch, marijuana, amfteamin, kokain, heroin och ecstasy. 2016–2021." xr:uid="{54BDB27B-97C5-452F-8FC9-AAFF3F704C87}"/>
    <hyperlink ref="B25" location="'22'!A2" display="Gatuprisutvecklingen för smugglad tobak och alkohol i realprisjusterade medianpriser. Priser i kronor per limpaa), liter resp. flakb) (inkl. antalet prissvar, prisintervall samt ursprungliga medel- och medianpriser). 2017–2021." xr:uid="{3B76BD8C-16C9-4477-92CA-C0191F52A7F4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1"/>
  <sheetViews>
    <sheetView workbookViewId="0">
      <pane ySplit="4" topLeftCell="A21" activePane="bottomLeft" state="frozen"/>
      <selection activeCell="A2" sqref="A2:R2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2" width="9.21875" style="16"/>
    <col min="13" max="16384" width="9.21875" style="15"/>
  </cols>
  <sheetData>
    <row r="1" spans="1:12" ht="30" customHeight="1" x14ac:dyDescent="0.25">
      <c r="H1" s="142" t="s">
        <v>25</v>
      </c>
      <c r="I1" s="143"/>
      <c r="J1" s="143"/>
    </row>
    <row r="2" spans="1:12" ht="45" customHeight="1" x14ac:dyDescent="0.25">
      <c r="A2" s="144" t="s">
        <v>78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30" customHeight="1" x14ac:dyDescent="0.25">
      <c r="A4" s="17"/>
      <c r="B4" s="149"/>
      <c r="C4" s="79" t="s">
        <v>0</v>
      </c>
      <c r="D4" s="79" t="s">
        <v>4</v>
      </c>
      <c r="E4" s="149"/>
      <c r="F4" s="149"/>
      <c r="G4" s="149"/>
      <c r="H4" s="79" t="s">
        <v>6</v>
      </c>
      <c r="I4" s="79" t="s">
        <v>7</v>
      </c>
      <c r="J4" s="149"/>
    </row>
    <row r="5" spans="1:12" ht="6" customHeight="1" x14ac:dyDescent="0.25">
      <c r="A5" s="15"/>
      <c r="B5" s="78"/>
      <c r="C5" s="78"/>
      <c r="D5" s="78"/>
      <c r="E5" s="78"/>
      <c r="F5" s="78"/>
      <c r="G5" s="78"/>
      <c r="H5" s="78"/>
      <c r="I5" s="78"/>
      <c r="J5" s="78"/>
    </row>
    <row r="6" spans="1:12" ht="12.75" customHeight="1" x14ac:dyDescent="0.25">
      <c r="A6" s="18">
        <v>1988</v>
      </c>
      <c r="B6" s="19">
        <v>21</v>
      </c>
      <c r="C6" s="19">
        <v>13</v>
      </c>
      <c r="D6" s="19">
        <v>62</v>
      </c>
      <c r="E6" s="19">
        <v>30</v>
      </c>
      <c r="F6" s="19" t="s">
        <v>1</v>
      </c>
      <c r="G6" s="19">
        <v>125</v>
      </c>
      <c r="H6" s="19">
        <v>91</v>
      </c>
      <c r="I6" s="19">
        <v>100</v>
      </c>
      <c r="J6" s="19">
        <v>194.22184493491795</v>
      </c>
    </row>
    <row r="7" spans="1:12" ht="12.75" customHeight="1" x14ac:dyDescent="0.25">
      <c r="A7" s="18">
        <v>1989</v>
      </c>
      <c r="B7" s="19">
        <v>42</v>
      </c>
      <c r="C7" s="19">
        <v>33</v>
      </c>
      <c r="D7" s="19">
        <v>79</v>
      </c>
      <c r="E7" s="19">
        <v>50</v>
      </c>
      <c r="F7" s="19" t="s">
        <v>1</v>
      </c>
      <c r="G7" s="19">
        <v>100</v>
      </c>
      <c r="H7" s="19">
        <v>84</v>
      </c>
      <c r="I7" s="19">
        <v>85</v>
      </c>
      <c r="J7" s="19">
        <v>155.09969162058698</v>
      </c>
    </row>
    <row r="8" spans="1:12" ht="12.75" customHeight="1" x14ac:dyDescent="0.25">
      <c r="A8" s="18">
        <v>1990</v>
      </c>
      <c r="B8" s="19">
        <v>40</v>
      </c>
      <c r="C8" s="19">
        <v>34</v>
      </c>
      <c r="D8" s="19">
        <v>85</v>
      </c>
      <c r="E8" s="19">
        <v>55</v>
      </c>
      <c r="F8" s="19" t="s">
        <v>1</v>
      </c>
      <c r="G8" s="19">
        <v>110</v>
      </c>
      <c r="H8" s="19">
        <v>86</v>
      </c>
      <c r="I8" s="19">
        <v>88</v>
      </c>
      <c r="J8" s="19">
        <v>145.48954619905578</v>
      </c>
    </row>
    <row r="9" spans="1:12" ht="12.75" customHeight="1" x14ac:dyDescent="0.25">
      <c r="A9" s="18">
        <v>1991</v>
      </c>
      <c r="B9" s="19">
        <v>35</v>
      </c>
      <c r="C9" s="19">
        <v>33</v>
      </c>
      <c r="D9" s="19">
        <v>94</v>
      </c>
      <c r="E9" s="19">
        <v>45</v>
      </c>
      <c r="F9" s="19" t="s">
        <v>1</v>
      </c>
      <c r="G9" s="19">
        <v>110</v>
      </c>
      <c r="H9" s="19">
        <v>84</v>
      </c>
      <c r="I9" s="19">
        <v>85</v>
      </c>
      <c r="J9" s="19">
        <v>128.40544942336473</v>
      </c>
    </row>
    <row r="10" spans="1:12" ht="12.75" customHeight="1" x14ac:dyDescent="0.25">
      <c r="A10" s="18">
        <v>1992</v>
      </c>
      <c r="B10" s="19">
        <v>39</v>
      </c>
      <c r="C10" s="19">
        <v>36</v>
      </c>
      <c r="D10" s="19">
        <v>92</v>
      </c>
      <c r="E10" s="19">
        <v>50</v>
      </c>
      <c r="F10" s="19" t="s">
        <v>1</v>
      </c>
      <c r="G10" s="19">
        <v>100</v>
      </c>
      <c r="H10" s="19">
        <v>83</v>
      </c>
      <c r="I10" s="19">
        <v>85</v>
      </c>
      <c r="J10" s="19">
        <v>125.42415512941783</v>
      </c>
    </row>
    <row r="11" spans="1:12" ht="12.75" customHeight="1" x14ac:dyDescent="0.25">
      <c r="A11" s="18">
        <v>1993</v>
      </c>
      <c r="B11" s="19">
        <v>41</v>
      </c>
      <c r="C11" s="19">
        <v>35</v>
      </c>
      <c r="D11" s="19">
        <v>85</v>
      </c>
      <c r="E11" s="19">
        <v>60</v>
      </c>
      <c r="F11" s="19" t="s">
        <v>1</v>
      </c>
      <c r="G11" s="19">
        <v>175</v>
      </c>
      <c r="H11" s="19">
        <v>89</v>
      </c>
      <c r="I11" s="19">
        <v>90</v>
      </c>
      <c r="J11" s="19">
        <v>126.80995196452767</v>
      </c>
    </row>
    <row r="12" spans="1:12" ht="12.75" customHeight="1" x14ac:dyDescent="0.25">
      <c r="A12" s="18">
        <v>1994</v>
      </c>
      <c r="B12" s="19">
        <v>36</v>
      </c>
      <c r="C12" s="19">
        <v>30</v>
      </c>
      <c r="D12" s="19">
        <v>83</v>
      </c>
      <c r="E12" s="19">
        <v>50</v>
      </c>
      <c r="F12" s="19" t="s">
        <v>1</v>
      </c>
      <c r="G12" s="19">
        <v>150</v>
      </c>
      <c r="H12" s="19">
        <v>86</v>
      </c>
      <c r="I12" s="19">
        <v>80</v>
      </c>
      <c r="J12" s="19">
        <v>110.33717799300726</v>
      </c>
    </row>
    <row r="13" spans="1:12" ht="12.75" customHeight="1" x14ac:dyDescent="0.25">
      <c r="A13" s="18">
        <v>1995</v>
      </c>
      <c r="B13" s="19">
        <v>39</v>
      </c>
      <c r="C13" s="19">
        <v>29</v>
      </c>
      <c r="D13" s="19">
        <v>74</v>
      </c>
      <c r="E13" s="19">
        <v>60</v>
      </c>
      <c r="F13" s="19" t="s">
        <v>1</v>
      </c>
      <c r="G13" s="19">
        <v>150</v>
      </c>
      <c r="H13" s="19">
        <v>88</v>
      </c>
      <c r="I13" s="19">
        <v>90</v>
      </c>
      <c r="J13" s="19">
        <v>121.15438926806308</v>
      </c>
    </row>
    <row r="14" spans="1:12" ht="12.75" customHeight="1" x14ac:dyDescent="0.25">
      <c r="A14" s="18">
        <v>1996</v>
      </c>
      <c r="B14" s="19">
        <v>35</v>
      </c>
      <c r="C14" s="19">
        <v>28</v>
      </c>
      <c r="D14" s="19">
        <v>80</v>
      </c>
      <c r="E14" s="19">
        <v>50</v>
      </c>
      <c r="F14" s="19" t="s">
        <v>1</v>
      </c>
      <c r="G14" s="19">
        <v>125</v>
      </c>
      <c r="H14" s="19">
        <v>87</v>
      </c>
      <c r="I14" s="19">
        <v>85</v>
      </c>
      <c r="J14" s="19">
        <v>113.81642606320717</v>
      </c>
    </row>
    <row r="15" spans="1:12" ht="12.75" customHeight="1" x14ac:dyDescent="0.25">
      <c r="A15" s="18">
        <v>1997</v>
      </c>
      <c r="B15" s="19">
        <v>30</v>
      </c>
      <c r="C15" s="19">
        <v>21</v>
      </c>
      <c r="D15" s="19">
        <v>70</v>
      </c>
      <c r="E15" s="19">
        <v>50</v>
      </c>
      <c r="F15" s="19" t="s">
        <v>1</v>
      </c>
      <c r="G15" s="19">
        <v>150</v>
      </c>
      <c r="H15" s="19">
        <v>86</v>
      </c>
      <c r="I15" s="19">
        <v>80</v>
      </c>
      <c r="J15" s="19">
        <v>106.41962866777781</v>
      </c>
    </row>
    <row r="16" spans="1:12" ht="12.75" customHeight="1" x14ac:dyDescent="0.25">
      <c r="A16" s="18">
        <v>1998</v>
      </c>
      <c r="B16" s="19">
        <v>35</v>
      </c>
      <c r="C16" s="19">
        <v>22</v>
      </c>
      <c r="D16" s="19">
        <v>63</v>
      </c>
      <c r="E16" s="19">
        <v>55</v>
      </c>
      <c r="F16" s="19" t="s">
        <v>1</v>
      </c>
      <c r="G16" s="19">
        <v>100</v>
      </c>
      <c r="H16" s="19">
        <v>86</v>
      </c>
      <c r="I16" s="19">
        <v>90</v>
      </c>
      <c r="J16" s="19">
        <v>120.04314030314808</v>
      </c>
      <c r="K16" s="15"/>
      <c r="L16" s="15"/>
    </row>
    <row r="17" spans="1:13" ht="12.75" customHeight="1" x14ac:dyDescent="0.25">
      <c r="A17" s="18">
        <v>1999</v>
      </c>
      <c r="B17" s="19">
        <v>32</v>
      </c>
      <c r="C17" s="19">
        <v>23</v>
      </c>
      <c r="D17" s="19">
        <v>72</v>
      </c>
      <c r="E17" s="19">
        <v>60</v>
      </c>
      <c r="F17" s="19" t="s">
        <v>1</v>
      </c>
      <c r="G17" s="19">
        <v>150</v>
      </c>
      <c r="H17" s="19">
        <v>95</v>
      </c>
      <c r="I17" s="19">
        <v>90</v>
      </c>
      <c r="J17" s="19">
        <v>119.49050253394715</v>
      </c>
      <c r="K17" s="15"/>
      <c r="L17" s="15"/>
    </row>
    <row r="18" spans="1:13" ht="12.75" customHeight="1" x14ac:dyDescent="0.25">
      <c r="A18" s="18">
        <v>2000</v>
      </c>
      <c r="B18" s="19">
        <v>21</v>
      </c>
      <c r="C18" s="19">
        <v>21</v>
      </c>
      <c r="D18" s="19">
        <v>100</v>
      </c>
      <c r="E18" s="19">
        <v>60</v>
      </c>
      <c r="F18" s="19" t="s">
        <v>1</v>
      </c>
      <c r="G18" s="19">
        <v>100</v>
      </c>
      <c r="H18" s="19">
        <v>85</v>
      </c>
      <c r="I18" s="19">
        <v>80</v>
      </c>
      <c r="J18" s="19">
        <v>105.26896974809247</v>
      </c>
      <c r="L18" s="15"/>
      <c r="M18" s="16"/>
    </row>
    <row r="19" spans="1:13" ht="12.75" customHeight="1" x14ac:dyDescent="0.25">
      <c r="A19" s="18">
        <v>2001</v>
      </c>
      <c r="B19" s="19">
        <v>42</v>
      </c>
      <c r="C19" s="19">
        <v>39</v>
      </c>
      <c r="D19" s="19">
        <v>93</v>
      </c>
      <c r="E19" s="19">
        <v>60</v>
      </c>
      <c r="F19" s="19" t="s">
        <v>1</v>
      </c>
      <c r="G19" s="19">
        <v>100</v>
      </c>
      <c r="H19" s="19">
        <v>84</v>
      </c>
      <c r="I19" s="19">
        <v>80</v>
      </c>
      <c r="J19" s="19">
        <v>102.79381481897488</v>
      </c>
      <c r="K19" s="61"/>
      <c r="L19" s="15"/>
      <c r="M19" s="61"/>
    </row>
    <row r="20" spans="1:13" ht="12.75" customHeight="1" x14ac:dyDescent="0.25">
      <c r="A20" s="18">
        <v>2002</v>
      </c>
      <c r="B20" s="19">
        <v>39</v>
      </c>
      <c r="C20" s="19">
        <v>37</v>
      </c>
      <c r="D20" s="19">
        <v>95</v>
      </c>
      <c r="E20" s="19">
        <v>65</v>
      </c>
      <c r="F20" s="19" t="s">
        <v>1</v>
      </c>
      <c r="G20" s="19">
        <v>100</v>
      </c>
      <c r="H20" s="19">
        <v>83</v>
      </c>
      <c r="I20" s="19">
        <v>80</v>
      </c>
      <c r="J20" s="19">
        <v>100.62378596298332</v>
      </c>
      <c r="K20" s="61"/>
      <c r="L20" s="15"/>
      <c r="M20" s="61"/>
    </row>
    <row r="21" spans="1:13" ht="12.75" customHeight="1" x14ac:dyDescent="0.25">
      <c r="A21" s="18">
        <v>2003</v>
      </c>
      <c r="B21" s="19">
        <v>42</v>
      </c>
      <c r="C21" s="19">
        <v>41</v>
      </c>
      <c r="D21" s="19">
        <v>98</v>
      </c>
      <c r="E21" s="19">
        <v>65</v>
      </c>
      <c r="F21" s="19" t="s">
        <v>1</v>
      </c>
      <c r="G21" s="19">
        <v>100</v>
      </c>
      <c r="H21" s="19">
        <v>84</v>
      </c>
      <c r="I21" s="19">
        <v>80</v>
      </c>
      <c r="J21" s="19">
        <v>98.720650102477435</v>
      </c>
      <c r="K21" s="61"/>
      <c r="L21" s="15"/>
      <c r="M21" s="61"/>
    </row>
    <row r="22" spans="1:13" ht="12.75" customHeight="1" x14ac:dyDescent="0.25">
      <c r="A22" s="18">
        <v>2004</v>
      </c>
      <c r="B22" s="19">
        <v>42</v>
      </c>
      <c r="C22" s="19">
        <v>41</v>
      </c>
      <c r="D22" s="19">
        <v>98</v>
      </c>
      <c r="E22" s="19">
        <v>70</v>
      </c>
      <c r="F22" s="19" t="s">
        <v>1</v>
      </c>
      <c r="G22" s="19">
        <v>110</v>
      </c>
      <c r="H22" s="19">
        <v>84</v>
      </c>
      <c r="I22" s="19">
        <v>80</v>
      </c>
      <c r="J22" s="19">
        <v>98.356380310955075</v>
      </c>
      <c r="K22" s="61"/>
      <c r="L22" s="15"/>
      <c r="M22" s="61"/>
    </row>
    <row r="23" spans="1:13" ht="12.75" customHeight="1" x14ac:dyDescent="0.25">
      <c r="A23" s="18">
        <v>2005</v>
      </c>
      <c r="B23" s="19">
        <v>42</v>
      </c>
      <c r="C23" s="19">
        <v>41</v>
      </c>
      <c r="D23" s="19">
        <v>98</v>
      </c>
      <c r="E23" s="19">
        <v>60</v>
      </c>
      <c r="F23" s="19" t="s">
        <v>1</v>
      </c>
      <c r="G23" s="19">
        <v>100</v>
      </c>
      <c r="H23" s="19">
        <v>83</v>
      </c>
      <c r="I23" s="19">
        <v>80</v>
      </c>
      <c r="J23" s="19">
        <v>97.910916158482223</v>
      </c>
      <c r="K23" s="61"/>
      <c r="L23" s="15"/>
      <c r="M23" s="61"/>
    </row>
    <row r="24" spans="1:13" ht="12.75" customHeight="1" x14ac:dyDescent="0.25">
      <c r="A24" s="18">
        <v>2006</v>
      </c>
      <c r="B24" s="19">
        <v>42</v>
      </c>
      <c r="C24" s="19">
        <v>40</v>
      </c>
      <c r="D24" s="19">
        <v>95</v>
      </c>
      <c r="E24" s="19">
        <v>60</v>
      </c>
      <c r="F24" s="19" t="s">
        <v>1</v>
      </c>
      <c r="G24" s="19">
        <v>150</v>
      </c>
      <c r="H24" s="19">
        <v>84</v>
      </c>
      <c r="I24" s="19">
        <v>80</v>
      </c>
      <c r="J24" s="19">
        <v>96.598409682640195</v>
      </c>
      <c r="K24" s="61"/>
      <c r="L24" s="15"/>
      <c r="M24" s="61"/>
    </row>
    <row r="25" spans="1:13" ht="12.75" customHeight="1" x14ac:dyDescent="0.25">
      <c r="A25" s="18">
        <v>2007</v>
      </c>
      <c r="B25" s="19">
        <v>40</v>
      </c>
      <c r="C25" s="19">
        <v>40</v>
      </c>
      <c r="D25" s="19">
        <v>100</v>
      </c>
      <c r="E25" s="19">
        <v>60</v>
      </c>
      <c r="F25" s="19" t="s">
        <v>1</v>
      </c>
      <c r="G25" s="19">
        <v>100</v>
      </c>
      <c r="H25" s="19">
        <v>81</v>
      </c>
      <c r="I25" s="19">
        <v>80</v>
      </c>
      <c r="J25" s="19">
        <v>94.506901655708916</v>
      </c>
      <c r="K25" s="61"/>
      <c r="L25" s="15"/>
      <c r="M25" s="61"/>
    </row>
    <row r="26" spans="1:13" ht="12.75" customHeight="1" x14ac:dyDescent="0.25">
      <c r="A26" s="18">
        <v>2008</v>
      </c>
      <c r="B26" s="19">
        <v>42</v>
      </c>
      <c r="C26" s="19">
        <v>41</v>
      </c>
      <c r="D26" s="19">
        <v>98</v>
      </c>
      <c r="E26" s="19">
        <v>60</v>
      </c>
      <c r="F26" s="19" t="s">
        <v>1</v>
      </c>
      <c r="G26" s="19">
        <v>100</v>
      </c>
      <c r="H26" s="19">
        <v>84</v>
      </c>
      <c r="I26" s="19">
        <v>80</v>
      </c>
      <c r="J26" s="19">
        <v>91.365058236272873</v>
      </c>
      <c r="K26" s="61"/>
      <c r="L26" s="15"/>
      <c r="M26" s="61"/>
    </row>
    <row r="27" spans="1:13" ht="12.75" customHeight="1" x14ac:dyDescent="0.25">
      <c r="A27" s="18">
        <v>2009</v>
      </c>
      <c r="B27" s="19">
        <v>42</v>
      </c>
      <c r="C27" s="19">
        <v>42</v>
      </c>
      <c r="D27" s="19">
        <v>100</v>
      </c>
      <c r="E27" s="19">
        <v>70</v>
      </c>
      <c r="F27" s="19" t="s">
        <v>1</v>
      </c>
      <c r="G27" s="19">
        <v>110</v>
      </c>
      <c r="H27" s="19">
        <v>87</v>
      </c>
      <c r="I27" s="19">
        <v>82</v>
      </c>
      <c r="J27" s="19">
        <v>94.115848968261929</v>
      </c>
      <c r="K27" s="61"/>
      <c r="L27" s="15"/>
      <c r="M27" s="61"/>
    </row>
    <row r="28" spans="1:13" ht="12.75" customHeight="1" x14ac:dyDescent="0.25">
      <c r="A28" s="18">
        <v>2010</v>
      </c>
      <c r="B28" s="19">
        <v>41</v>
      </c>
      <c r="C28" s="19">
        <v>41</v>
      </c>
      <c r="D28" s="19">
        <v>100</v>
      </c>
      <c r="E28" s="19">
        <v>60</v>
      </c>
      <c r="F28" s="19" t="s">
        <v>1</v>
      </c>
      <c r="G28" s="19">
        <v>125</v>
      </c>
      <c r="H28" s="19">
        <v>92</v>
      </c>
      <c r="I28" s="19">
        <v>95</v>
      </c>
      <c r="J28" s="19">
        <v>107.78936754058253</v>
      </c>
      <c r="K28" s="61"/>
      <c r="L28" s="15"/>
      <c r="M28" s="61"/>
    </row>
    <row r="29" spans="1:13" ht="12.75" customHeight="1" x14ac:dyDescent="0.25">
      <c r="A29" s="18">
        <v>2011</v>
      </c>
      <c r="B29" s="19">
        <v>42</v>
      </c>
      <c r="C29" s="19">
        <v>42</v>
      </c>
      <c r="D29" s="19">
        <v>100</v>
      </c>
      <c r="E29" s="19">
        <v>70</v>
      </c>
      <c r="F29" s="19" t="s">
        <v>1</v>
      </c>
      <c r="G29" s="19">
        <v>200</v>
      </c>
      <c r="H29" s="19">
        <v>98</v>
      </c>
      <c r="I29" s="19">
        <v>100</v>
      </c>
      <c r="J29" s="19">
        <v>110.19811835725524</v>
      </c>
      <c r="K29" s="61"/>
      <c r="L29" s="15"/>
      <c r="M29" s="61"/>
    </row>
    <row r="30" spans="1:13" ht="12.75" customHeight="1" x14ac:dyDescent="0.25">
      <c r="A30" s="18">
        <v>2012</v>
      </c>
      <c r="B30" s="19">
        <v>42</v>
      </c>
      <c r="C30" s="19">
        <v>41</v>
      </c>
      <c r="D30" s="19">
        <v>98</v>
      </c>
      <c r="E30" s="19">
        <v>70</v>
      </c>
      <c r="F30" s="19" t="s">
        <v>1</v>
      </c>
      <c r="G30" s="19">
        <v>150</v>
      </c>
      <c r="H30" s="19">
        <v>102.8</v>
      </c>
      <c r="I30" s="19">
        <v>100</v>
      </c>
      <c r="J30" s="19">
        <v>109.22660725652452</v>
      </c>
      <c r="K30" s="61"/>
      <c r="L30" s="15"/>
      <c r="M30" s="61"/>
    </row>
    <row r="31" spans="1:13" ht="12.75" customHeight="1" x14ac:dyDescent="0.25">
      <c r="A31" s="18">
        <v>2013</v>
      </c>
      <c r="B31" s="19">
        <v>42</v>
      </c>
      <c r="C31" s="19">
        <v>41</v>
      </c>
      <c r="D31" s="19">
        <v>98</v>
      </c>
      <c r="E31" s="19">
        <v>70</v>
      </c>
      <c r="F31" s="19" t="s">
        <v>1</v>
      </c>
      <c r="G31" s="19">
        <v>150</v>
      </c>
      <c r="H31" s="19">
        <v>104</v>
      </c>
      <c r="I31" s="19">
        <v>100</v>
      </c>
      <c r="J31" s="19">
        <v>109.27529771381263</v>
      </c>
      <c r="K31" s="61"/>
      <c r="L31" s="15"/>
      <c r="M31" s="61"/>
    </row>
    <row r="32" spans="1:13" ht="12.75" customHeight="1" x14ac:dyDescent="0.25">
      <c r="A32" s="18">
        <v>2014</v>
      </c>
      <c r="B32" s="19">
        <v>41</v>
      </c>
      <c r="C32" s="49">
        <v>41</v>
      </c>
      <c r="D32" s="25">
        <v>100</v>
      </c>
      <c r="E32" s="19">
        <v>60</v>
      </c>
      <c r="F32" s="19" t="s">
        <v>1</v>
      </c>
      <c r="G32" s="19">
        <v>150</v>
      </c>
      <c r="H32" s="19">
        <v>110</v>
      </c>
      <c r="I32" s="19">
        <v>105</v>
      </c>
      <c r="J32" s="19">
        <v>114.94768573160229</v>
      </c>
      <c r="K32" s="61"/>
      <c r="L32" s="15"/>
      <c r="M32" s="61"/>
    </row>
    <row r="33" spans="1:13" ht="12.75" customHeight="1" x14ac:dyDescent="0.25">
      <c r="A33" s="18">
        <v>2015</v>
      </c>
      <c r="B33" s="19">
        <v>47</v>
      </c>
      <c r="C33" s="49">
        <v>46</v>
      </c>
      <c r="D33" s="25">
        <v>98</v>
      </c>
      <c r="E33" s="19">
        <v>75</v>
      </c>
      <c r="F33" s="19" t="s">
        <v>1</v>
      </c>
      <c r="G33" s="19">
        <v>160</v>
      </c>
      <c r="H33" s="19">
        <v>108</v>
      </c>
      <c r="I33" s="19">
        <v>100</v>
      </c>
      <c r="J33" s="19">
        <v>109.52289771820647</v>
      </c>
      <c r="K33" s="61"/>
      <c r="L33" s="15"/>
      <c r="M33" s="61"/>
    </row>
    <row r="34" spans="1:13" ht="12.75" customHeight="1" x14ac:dyDescent="0.25">
      <c r="A34" s="18">
        <v>2016</v>
      </c>
      <c r="B34" s="19">
        <v>49</v>
      </c>
      <c r="C34" s="49">
        <v>47</v>
      </c>
      <c r="D34" s="25">
        <v>96</v>
      </c>
      <c r="E34" s="19">
        <v>50</v>
      </c>
      <c r="F34" s="19" t="s">
        <v>1</v>
      </c>
      <c r="G34" s="19">
        <v>150</v>
      </c>
      <c r="H34" s="19">
        <v>105</v>
      </c>
      <c r="I34" s="19">
        <v>100</v>
      </c>
      <c r="J34" s="19">
        <v>108.4568466959517</v>
      </c>
      <c r="K34" s="61"/>
      <c r="L34" s="15"/>
      <c r="M34" s="61"/>
    </row>
    <row r="35" spans="1:13" ht="12.75" customHeight="1" x14ac:dyDescent="0.25">
      <c r="A35" s="43">
        <v>2017</v>
      </c>
      <c r="B35" s="44">
        <v>54</v>
      </c>
      <c r="C35" s="49">
        <v>53</v>
      </c>
      <c r="D35" s="25">
        <v>98</v>
      </c>
      <c r="E35" s="44">
        <v>70</v>
      </c>
      <c r="F35" s="44" t="s">
        <v>1</v>
      </c>
      <c r="G35" s="44">
        <v>175</v>
      </c>
      <c r="H35" s="44">
        <v>105.64</v>
      </c>
      <c r="I35" s="44">
        <v>100</v>
      </c>
      <c r="J35" s="44">
        <v>106.54434820402967</v>
      </c>
      <c r="K35" s="61"/>
      <c r="L35" s="15"/>
      <c r="M35" s="61"/>
    </row>
    <row r="36" spans="1:13" ht="12.75" customHeight="1" x14ac:dyDescent="0.25">
      <c r="A36" s="43">
        <v>2018</v>
      </c>
      <c r="B36" s="44">
        <v>53</v>
      </c>
      <c r="C36" s="49">
        <v>53</v>
      </c>
      <c r="D36" s="25">
        <v>100</v>
      </c>
      <c r="E36" s="44">
        <v>80</v>
      </c>
      <c r="F36" s="44" t="s">
        <v>1</v>
      </c>
      <c r="G36" s="44">
        <v>150</v>
      </c>
      <c r="H36" s="44">
        <v>106.51</v>
      </c>
      <c r="I36" s="44">
        <v>100</v>
      </c>
      <c r="J36" s="44">
        <v>104.50365408038978</v>
      </c>
      <c r="K36" s="61"/>
      <c r="L36" s="15"/>
      <c r="M36" s="61"/>
    </row>
    <row r="37" spans="1:13" ht="12.75" customHeight="1" x14ac:dyDescent="0.25">
      <c r="A37" s="43">
        <v>2019</v>
      </c>
      <c r="B37" s="44">
        <v>49</v>
      </c>
      <c r="C37" s="49">
        <v>49</v>
      </c>
      <c r="D37" s="25">
        <v>100</v>
      </c>
      <c r="E37" s="44">
        <v>50</v>
      </c>
      <c r="F37" s="44" t="s">
        <v>1</v>
      </c>
      <c r="G37" s="44">
        <v>250</v>
      </c>
      <c r="H37" s="44">
        <v>106</v>
      </c>
      <c r="I37" s="44">
        <v>100</v>
      </c>
      <c r="J37" s="44">
        <v>102.67157302698497</v>
      </c>
      <c r="K37" s="61"/>
      <c r="L37" s="15"/>
      <c r="M37" s="61"/>
    </row>
    <row r="38" spans="1:13" ht="12.75" customHeight="1" x14ac:dyDescent="0.25">
      <c r="A38" s="43">
        <v>2020</v>
      </c>
      <c r="B38" s="44">
        <v>53</v>
      </c>
      <c r="C38" s="49">
        <v>51</v>
      </c>
      <c r="D38" s="25">
        <v>96.226415094339629</v>
      </c>
      <c r="E38" s="44">
        <v>80</v>
      </c>
      <c r="F38" s="44" t="s">
        <v>1</v>
      </c>
      <c r="G38" s="44">
        <v>225</v>
      </c>
      <c r="H38" s="44">
        <v>133.09</v>
      </c>
      <c r="I38" s="44">
        <v>125</v>
      </c>
      <c r="J38" s="44">
        <v>127.7052572040962</v>
      </c>
      <c r="K38" s="61"/>
      <c r="L38" s="15"/>
      <c r="M38" s="61"/>
    </row>
    <row r="39" spans="1:13" ht="12.75" customHeight="1" x14ac:dyDescent="0.25">
      <c r="A39" s="43">
        <v>2021</v>
      </c>
      <c r="B39" s="44">
        <v>51</v>
      </c>
      <c r="C39" s="49">
        <v>49</v>
      </c>
      <c r="D39" s="25">
        <v>96.078431372549019</v>
      </c>
      <c r="E39" s="44">
        <v>50</v>
      </c>
      <c r="F39" s="44" t="s">
        <v>1</v>
      </c>
      <c r="G39" s="44">
        <v>200</v>
      </c>
      <c r="H39" s="44">
        <v>125.1</v>
      </c>
      <c r="I39" s="44">
        <v>113</v>
      </c>
      <c r="J39" s="44">
        <v>113</v>
      </c>
      <c r="K39" s="61"/>
      <c r="L39" s="15"/>
      <c r="M39" s="61"/>
    </row>
    <row r="40" spans="1:13" ht="6" customHeight="1" x14ac:dyDescent="0.25">
      <c r="A40" s="35"/>
      <c r="B40" s="75"/>
      <c r="C40" s="75"/>
      <c r="D40" s="75"/>
      <c r="E40" s="75"/>
      <c r="F40" s="75"/>
      <c r="G40" s="75"/>
      <c r="H40" s="75"/>
      <c r="I40" s="75"/>
      <c r="J40" s="75"/>
      <c r="L40" s="15"/>
      <c r="M40" s="16"/>
    </row>
    <row r="41" spans="1:13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  <c r="K41" s="62"/>
      <c r="L41" s="15"/>
      <c r="M41" s="62"/>
    </row>
  </sheetData>
  <mergeCells count="8">
    <mergeCell ref="H1:J1"/>
    <mergeCell ref="A2:J2"/>
    <mergeCell ref="A41:J41"/>
    <mergeCell ref="C3:D3"/>
    <mergeCell ref="H3:I3"/>
    <mergeCell ref="J3:J4"/>
    <mergeCell ref="E3:G4"/>
    <mergeCell ref="B3:B4"/>
  </mergeCells>
  <hyperlinks>
    <hyperlink ref="H1:J1" location="Innehåll!A1" display="Till innehållsförteckningen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2"/>
  <sheetViews>
    <sheetView workbookViewId="0">
      <pane ySplit="4" topLeftCell="A5" activePane="bottomLeft" state="frozen"/>
      <selection activeCell="D1" sqref="D1"/>
      <selection pane="bottomLeft" activeCell="A2" sqref="A2:J2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79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79" t="s">
        <v>0</v>
      </c>
      <c r="D4" s="79" t="s">
        <v>4</v>
      </c>
      <c r="E4" s="149"/>
      <c r="F4" s="149"/>
      <c r="G4" s="149"/>
      <c r="H4" s="79" t="s">
        <v>6</v>
      </c>
      <c r="I4" s="79" t="s">
        <v>7</v>
      </c>
      <c r="J4" s="149"/>
    </row>
    <row r="5" spans="1:10" ht="6" customHeight="1" x14ac:dyDescent="0.25">
      <c r="A5" s="15"/>
      <c r="B5" s="78"/>
      <c r="C5" s="78"/>
      <c r="D5" s="78"/>
      <c r="E5" s="78"/>
      <c r="F5" s="78"/>
      <c r="G5" s="78"/>
      <c r="H5" s="78"/>
      <c r="I5" s="78"/>
      <c r="J5" s="78"/>
    </row>
    <row r="6" spans="1:10" ht="12.75" customHeight="1" x14ac:dyDescent="0.25">
      <c r="A6" s="18">
        <v>1988</v>
      </c>
      <c r="B6" s="19">
        <v>21</v>
      </c>
      <c r="C6" s="19">
        <v>2</v>
      </c>
      <c r="D6" s="19">
        <v>10</v>
      </c>
      <c r="E6" s="19">
        <v>90</v>
      </c>
      <c r="F6" s="19" t="s">
        <v>1</v>
      </c>
      <c r="G6" s="19">
        <v>100</v>
      </c>
      <c r="H6" s="19">
        <v>95</v>
      </c>
      <c r="I6" s="19">
        <v>95</v>
      </c>
      <c r="J6" s="19">
        <v>184.51075268817203</v>
      </c>
    </row>
    <row r="7" spans="1:10" ht="12.75" customHeight="1" x14ac:dyDescent="0.25">
      <c r="A7" s="18">
        <v>1989</v>
      </c>
      <c r="B7" s="19">
        <v>42</v>
      </c>
      <c r="C7" s="19">
        <v>5</v>
      </c>
      <c r="D7" s="19">
        <v>12</v>
      </c>
      <c r="E7" s="19">
        <v>40</v>
      </c>
      <c r="F7" s="19" t="s">
        <v>1</v>
      </c>
      <c r="G7" s="19">
        <v>100</v>
      </c>
      <c r="H7" s="19">
        <v>62</v>
      </c>
      <c r="I7" s="19">
        <v>50</v>
      </c>
      <c r="J7" s="19">
        <v>91.235112717992337</v>
      </c>
    </row>
    <row r="8" spans="1:10" ht="12.75" customHeight="1" x14ac:dyDescent="0.25">
      <c r="A8" s="18">
        <v>1990</v>
      </c>
      <c r="B8" s="19">
        <v>40</v>
      </c>
      <c r="C8" s="19">
        <v>5</v>
      </c>
      <c r="D8" s="19">
        <v>13</v>
      </c>
      <c r="E8" s="19">
        <v>50</v>
      </c>
      <c r="F8" s="19" t="s">
        <v>1</v>
      </c>
      <c r="G8" s="19">
        <v>100</v>
      </c>
      <c r="H8" s="19">
        <v>77</v>
      </c>
      <c r="I8" s="19">
        <v>85</v>
      </c>
      <c r="J8" s="19">
        <v>140.52967530590615</v>
      </c>
    </row>
    <row r="9" spans="1:10" ht="12.75" customHeight="1" x14ac:dyDescent="0.25">
      <c r="A9" s="18">
        <v>1991</v>
      </c>
      <c r="B9" s="19">
        <v>35</v>
      </c>
      <c r="C9" s="19">
        <v>5</v>
      </c>
      <c r="D9" s="19">
        <v>14</v>
      </c>
      <c r="E9" s="19">
        <v>45</v>
      </c>
      <c r="F9" s="19" t="s">
        <v>1</v>
      </c>
      <c r="G9" s="19">
        <v>80</v>
      </c>
      <c r="H9" s="19">
        <v>63</v>
      </c>
      <c r="I9" s="19">
        <v>65</v>
      </c>
      <c r="J9" s="19">
        <v>98.192402500220084</v>
      </c>
    </row>
    <row r="10" spans="1:10" ht="12.75" customHeight="1" x14ac:dyDescent="0.25">
      <c r="A10" s="18">
        <v>1992</v>
      </c>
      <c r="B10" s="19">
        <v>39</v>
      </c>
      <c r="C10" s="19">
        <v>6</v>
      </c>
      <c r="D10" s="19">
        <v>15</v>
      </c>
      <c r="E10" s="19">
        <v>40</v>
      </c>
      <c r="F10" s="19" t="s">
        <v>1</v>
      </c>
      <c r="G10" s="19">
        <v>80</v>
      </c>
      <c r="H10" s="19">
        <v>53</v>
      </c>
      <c r="I10" s="19">
        <v>45</v>
      </c>
      <c r="J10" s="19">
        <v>66.401023303809438</v>
      </c>
    </row>
    <row r="11" spans="1:10" ht="12.75" customHeight="1" x14ac:dyDescent="0.25">
      <c r="A11" s="18">
        <v>1993</v>
      </c>
      <c r="B11" s="19">
        <v>41</v>
      </c>
      <c r="C11" s="19">
        <v>2</v>
      </c>
      <c r="D11" s="19">
        <v>5</v>
      </c>
      <c r="E11" s="19">
        <v>40</v>
      </c>
      <c r="F11" s="19" t="s">
        <v>1</v>
      </c>
      <c r="G11" s="19">
        <v>100</v>
      </c>
      <c r="H11" s="19">
        <v>70</v>
      </c>
      <c r="I11" s="19">
        <v>70</v>
      </c>
      <c r="J11" s="19">
        <v>98.629962639077064</v>
      </c>
    </row>
    <row r="12" spans="1:10" ht="12.75" customHeight="1" x14ac:dyDescent="0.25">
      <c r="A12" s="18">
        <v>1994</v>
      </c>
      <c r="B12" s="19">
        <v>36</v>
      </c>
      <c r="C12" s="19">
        <v>4</v>
      </c>
      <c r="D12" s="19">
        <v>11</v>
      </c>
      <c r="E12" s="19">
        <v>40</v>
      </c>
      <c r="F12" s="19" t="s">
        <v>1</v>
      </c>
      <c r="G12" s="19">
        <v>50</v>
      </c>
      <c r="H12" s="19">
        <v>46</v>
      </c>
      <c r="I12" s="19">
        <v>48</v>
      </c>
      <c r="J12" s="19">
        <v>66.202306795804361</v>
      </c>
    </row>
    <row r="13" spans="1:10" ht="12.75" customHeight="1" x14ac:dyDescent="0.25">
      <c r="A13" s="18">
        <v>1995</v>
      </c>
      <c r="B13" s="19">
        <v>39</v>
      </c>
      <c r="C13" s="19">
        <v>8</v>
      </c>
      <c r="D13" s="19">
        <v>21</v>
      </c>
      <c r="E13" s="19">
        <v>50</v>
      </c>
      <c r="F13" s="19" t="s">
        <v>1</v>
      </c>
      <c r="G13" s="19">
        <v>100</v>
      </c>
      <c r="H13" s="19">
        <v>81</v>
      </c>
      <c r="I13" s="19">
        <v>85</v>
      </c>
      <c r="J13" s="19">
        <v>114.42358986428179</v>
      </c>
    </row>
    <row r="14" spans="1:10" ht="12.75" customHeight="1" x14ac:dyDescent="0.25">
      <c r="A14" s="18">
        <v>1996</v>
      </c>
      <c r="B14" s="19">
        <v>35</v>
      </c>
      <c r="C14" s="19">
        <v>8</v>
      </c>
      <c r="D14" s="19">
        <v>23</v>
      </c>
      <c r="E14" s="19">
        <v>50</v>
      </c>
      <c r="F14" s="19" t="s">
        <v>1</v>
      </c>
      <c r="G14" s="19">
        <v>100</v>
      </c>
      <c r="H14" s="19">
        <v>79</v>
      </c>
      <c r="I14" s="19">
        <v>80</v>
      </c>
      <c r="J14" s="19">
        <v>107.12134217713617</v>
      </c>
    </row>
    <row r="15" spans="1:10" ht="12.75" customHeight="1" x14ac:dyDescent="0.25">
      <c r="A15" s="18">
        <v>1997</v>
      </c>
      <c r="B15" s="19">
        <v>30</v>
      </c>
      <c r="C15" s="19">
        <v>4</v>
      </c>
      <c r="D15" s="19">
        <v>13</v>
      </c>
      <c r="E15" s="19">
        <v>80</v>
      </c>
      <c r="F15" s="19" t="s">
        <v>1</v>
      </c>
      <c r="G15" s="19">
        <v>100</v>
      </c>
      <c r="H15" s="19">
        <v>91</v>
      </c>
      <c r="I15" s="19">
        <v>92</v>
      </c>
      <c r="J15" s="19">
        <v>122.38257296794448</v>
      </c>
    </row>
    <row r="16" spans="1:10" ht="12.75" customHeight="1" x14ac:dyDescent="0.25">
      <c r="A16" s="18">
        <v>1998</v>
      </c>
      <c r="B16" s="19">
        <v>35</v>
      </c>
      <c r="C16" s="19">
        <v>6</v>
      </c>
      <c r="D16" s="19">
        <v>17</v>
      </c>
      <c r="E16" s="19">
        <v>75</v>
      </c>
      <c r="F16" s="19" t="s">
        <v>1</v>
      </c>
      <c r="G16" s="19">
        <v>100</v>
      </c>
      <c r="H16" s="19">
        <v>96</v>
      </c>
      <c r="I16" s="19">
        <v>100</v>
      </c>
      <c r="J16" s="19">
        <v>133.38126700349787</v>
      </c>
    </row>
    <row r="17" spans="1:12" ht="12.75" customHeight="1" x14ac:dyDescent="0.25">
      <c r="A17" s="18">
        <v>1999</v>
      </c>
      <c r="B17" s="19">
        <v>32</v>
      </c>
      <c r="C17" s="19">
        <v>7</v>
      </c>
      <c r="D17" s="19">
        <v>22</v>
      </c>
      <c r="E17" s="19">
        <v>60</v>
      </c>
      <c r="F17" s="19" t="s">
        <v>1</v>
      </c>
      <c r="G17" s="19">
        <v>100</v>
      </c>
      <c r="H17" s="19">
        <v>86</v>
      </c>
      <c r="I17" s="19">
        <v>85</v>
      </c>
      <c r="J17" s="19">
        <v>112.8521412820612</v>
      </c>
    </row>
    <row r="18" spans="1:12" ht="12.75" customHeight="1" x14ac:dyDescent="0.25">
      <c r="A18" s="18">
        <v>2000</v>
      </c>
      <c r="B18" s="19">
        <v>21</v>
      </c>
      <c r="C18" s="19">
        <v>10</v>
      </c>
      <c r="D18" s="19">
        <v>48</v>
      </c>
      <c r="E18" s="19">
        <v>30</v>
      </c>
      <c r="F18" s="19" t="s">
        <v>1</v>
      </c>
      <c r="G18" s="19">
        <v>120</v>
      </c>
      <c r="H18" s="19">
        <v>70</v>
      </c>
      <c r="I18" s="19">
        <v>68</v>
      </c>
      <c r="J18" s="19">
        <v>89.478624285878595</v>
      </c>
    </row>
    <row r="19" spans="1:12" ht="12.75" customHeight="1" x14ac:dyDescent="0.25">
      <c r="A19" s="18">
        <v>2001</v>
      </c>
      <c r="B19" s="19">
        <v>42</v>
      </c>
      <c r="C19" s="19">
        <v>26</v>
      </c>
      <c r="D19" s="19">
        <v>62</v>
      </c>
      <c r="E19" s="19">
        <v>30</v>
      </c>
      <c r="F19" s="19" t="s">
        <v>1</v>
      </c>
      <c r="G19" s="19">
        <v>100</v>
      </c>
      <c r="H19" s="19">
        <v>69</v>
      </c>
      <c r="I19" s="19">
        <v>70</v>
      </c>
      <c r="J19" s="19">
        <v>89.944587966603024</v>
      </c>
      <c r="K19" s="16"/>
      <c r="L19" s="16"/>
    </row>
    <row r="20" spans="1:12" ht="12.75" customHeight="1" x14ac:dyDescent="0.25">
      <c r="A20" s="18">
        <v>2002</v>
      </c>
      <c r="B20" s="19">
        <v>39</v>
      </c>
      <c r="C20" s="19">
        <v>24</v>
      </c>
      <c r="D20" s="19">
        <v>62</v>
      </c>
      <c r="E20" s="19">
        <v>30</v>
      </c>
      <c r="F20" s="19" t="s">
        <v>1</v>
      </c>
      <c r="G20" s="19">
        <v>100</v>
      </c>
      <c r="H20" s="19">
        <v>65</v>
      </c>
      <c r="I20" s="19">
        <v>70</v>
      </c>
      <c r="J20" s="19">
        <v>88.045812717610403</v>
      </c>
      <c r="K20" s="61"/>
      <c r="L20" s="16"/>
    </row>
    <row r="21" spans="1:12" ht="12.75" customHeight="1" x14ac:dyDescent="0.25">
      <c r="A21" s="18">
        <v>2003</v>
      </c>
      <c r="B21" s="19">
        <v>42</v>
      </c>
      <c r="C21" s="19">
        <v>30</v>
      </c>
      <c r="D21" s="19">
        <v>71</v>
      </c>
      <c r="E21" s="19">
        <v>30</v>
      </c>
      <c r="F21" s="19" t="s">
        <v>1</v>
      </c>
      <c r="G21" s="19">
        <v>150</v>
      </c>
      <c r="H21" s="19">
        <v>76</v>
      </c>
      <c r="I21" s="19">
        <v>70</v>
      </c>
      <c r="J21" s="19">
        <v>86.38056883966776</v>
      </c>
      <c r="K21" s="61"/>
      <c r="L21" s="61"/>
    </row>
    <row r="22" spans="1:12" ht="12.75" customHeight="1" x14ac:dyDescent="0.25">
      <c r="A22" s="18">
        <v>2004</v>
      </c>
      <c r="B22" s="19">
        <v>42</v>
      </c>
      <c r="C22" s="19">
        <v>33</v>
      </c>
      <c r="D22" s="19">
        <v>79</v>
      </c>
      <c r="E22" s="19">
        <v>50</v>
      </c>
      <c r="F22" s="19" t="s">
        <v>1</v>
      </c>
      <c r="G22" s="19">
        <v>150</v>
      </c>
      <c r="H22" s="19">
        <v>77</v>
      </c>
      <c r="I22" s="19">
        <v>70</v>
      </c>
      <c r="J22" s="19">
        <v>86.061832772085694</v>
      </c>
      <c r="K22" s="61"/>
      <c r="L22" s="61"/>
    </row>
    <row r="23" spans="1:12" ht="12.75" customHeight="1" x14ac:dyDescent="0.25">
      <c r="A23" s="18">
        <v>2005</v>
      </c>
      <c r="B23" s="19">
        <v>42</v>
      </c>
      <c r="C23" s="19">
        <v>33</v>
      </c>
      <c r="D23" s="19">
        <v>79</v>
      </c>
      <c r="E23" s="19">
        <v>40</v>
      </c>
      <c r="F23" s="19" t="s">
        <v>1</v>
      </c>
      <c r="G23" s="19">
        <v>100</v>
      </c>
      <c r="H23" s="19">
        <v>78</v>
      </c>
      <c r="I23" s="19">
        <v>80</v>
      </c>
      <c r="J23" s="19">
        <v>97.910916158482223</v>
      </c>
      <c r="K23" s="61"/>
      <c r="L23" s="61"/>
    </row>
    <row r="24" spans="1:12" ht="12.75" customHeight="1" x14ac:dyDescent="0.25">
      <c r="A24" s="18">
        <v>2006</v>
      </c>
      <c r="B24" s="19">
        <v>42</v>
      </c>
      <c r="C24" s="19">
        <v>28</v>
      </c>
      <c r="D24" s="19">
        <v>67</v>
      </c>
      <c r="E24" s="19">
        <v>50</v>
      </c>
      <c r="F24" s="19" t="s">
        <v>1</v>
      </c>
      <c r="G24" s="19">
        <v>100</v>
      </c>
      <c r="H24" s="19">
        <v>77</v>
      </c>
      <c r="I24" s="19">
        <v>80</v>
      </c>
      <c r="J24" s="19">
        <v>96.598409682640195</v>
      </c>
      <c r="K24" s="61"/>
      <c r="L24" s="61"/>
    </row>
    <row r="25" spans="1:12" ht="12.75" customHeight="1" x14ac:dyDescent="0.25">
      <c r="A25" s="18">
        <v>2007</v>
      </c>
      <c r="B25" s="19">
        <v>40</v>
      </c>
      <c r="C25" s="19">
        <v>29</v>
      </c>
      <c r="D25" s="19">
        <v>73</v>
      </c>
      <c r="E25" s="19">
        <v>50</v>
      </c>
      <c r="F25" s="19" t="s">
        <v>1</v>
      </c>
      <c r="G25" s="19">
        <v>150</v>
      </c>
      <c r="H25" s="19">
        <v>84</v>
      </c>
      <c r="I25" s="19">
        <v>80</v>
      </c>
      <c r="J25" s="19">
        <v>94.506901655708916</v>
      </c>
      <c r="K25" s="61"/>
      <c r="L25" s="61"/>
    </row>
    <row r="26" spans="1:12" ht="12.75" customHeight="1" x14ac:dyDescent="0.25">
      <c r="A26" s="18">
        <v>2008</v>
      </c>
      <c r="B26" s="19">
        <v>42</v>
      </c>
      <c r="C26" s="19">
        <v>35</v>
      </c>
      <c r="D26" s="19">
        <v>83</v>
      </c>
      <c r="E26" s="19">
        <v>48</v>
      </c>
      <c r="F26" s="19" t="s">
        <v>1</v>
      </c>
      <c r="G26" s="19">
        <v>150</v>
      </c>
      <c r="H26" s="19">
        <v>91</v>
      </c>
      <c r="I26" s="19">
        <v>90</v>
      </c>
      <c r="J26" s="19">
        <v>102.78569051580698</v>
      </c>
      <c r="K26" s="61"/>
      <c r="L26" s="61"/>
    </row>
    <row r="27" spans="1:12" ht="12.75" customHeight="1" x14ac:dyDescent="0.25">
      <c r="A27" s="18">
        <v>2009</v>
      </c>
      <c r="B27" s="19">
        <v>42</v>
      </c>
      <c r="C27" s="19">
        <v>40</v>
      </c>
      <c r="D27" s="19">
        <v>95</v>
      </c>
      <c r="E27" s="19">
        <v>60</v>
      </c>
      <c r="F27" s="19" t="s">
        <v>1</v>
      </c>
      <c r="G27" s="19">
        <v>150</v>
      </c>
      <c r="H27" s="19">
        <v>97</v>
      </c>
      <c r="I27" s="19">
        <v>100</v>
      </c>
      <c r="J27" s="19">
        <v>114.77542557105113</v>
      </c>
      <c r="K27" s="61"/>
      <c r="L27" s="61"/>
    </row>
    <row r="28" spans="1:12" ht="12.75" customHeight="1" x14ac:dyDescent="0.25">
      <c r="A28" s="18">
        <v>2010</v>
      </c>
      <c r="B28" s="19">
        <v>41</v>
      </c>
      <c r="C28" s="19">
        <v>38</v>
      </c>
      <c r="D28" s="19">
        <v>92.682926829268297</v>
      </c>
      <c r="E28" s="19">
        <v>60</v>
      </c>
      <c r="F28" s="19" t="s">
        <v>1</v>
      </c>
      <c r="G28" s="19">
        <v>150</v>
      </c>
      <c r="H28" s="19">
        <v>104</v>
      </c>
      <c r="I28" s="19">
        <v>100</v>
      </c>
      <c r="J28" s="19">
        <v>113.46249214798161</v>
      </c>
      <c r="K28" s="61"/>
      <c r="L28" s="61"/>
    </row>
    <row r="29" spans="1:12" ht="12.75" customHeight="1" x14ac:dyDescent="0.25">
      <c r="A29" s="18">
        <v>2011</v>
      </c>
      <c r="B29" s="19">
        <v>42</v>
      </c>
      <c r="C29" s="19">
        <v>38</v>
      </c>
      <c r="D29" s="19">
        <v>90</v>
      </c>
      <c r="E29" s="19">
        <v>80</v>
      </c>
      <c r="F29" s="19" t="s">
        <v>1</v>
      </c>
      <c r="G29" s="19">
        <v>150</v>
      </c>
      <c r="H29" s="19">
        <v>107</v>
      </c>
      <c r="I29" s="19">
        <v>100</v>
      </c>
      <c r="J29" s="19">
        <v>110.19811835725524</v>
      </c>
      <c r="K29" s="61"/>
      <c r="L29" s="61"/>
    </row>
    <row r="30" spans="1:12" ht="12.75" customHeight="1" x14ac:dyDescent="0.25">
      <c r="A30" s="18">
        <v>2012</v>
      </c>
      <c r="B30" s="19">
        <v>42</v>
      </c>
      <c r="C30" s="19">
        <v>39</v>
      </c>
      <c r="D30" s="19">
        <v>92.857142857142861</v>
      </c>
      <c r="E30" s="19">
        <v>70</v>
      </c>
      <c r="F30" s="19" t="s">
        <v>1</v>
      </c>
      <c r="G30" s="19">
        <v>175</v>
      </c>
      <c r="H30" s="19">
        <v>110.9</v>
      </c>
      <c r="I30" s="19">
        <v>110</v>
      </c>
      <c r="J30" s="19">
        <v>120.14926798217697</v>
      </c>
      <c r="K30" s="61"/>
      <c r="L30" s="61"/>
    </row>
    <row r="31" spans="1:12" ht="12.75" customHeight="1" x14ac:dyDescent="0.25">
      <c r="A31" s="18">
        <v>2013</v>
      </c>
      <c r="B31" s="19">
        <v>42</v>
      </c>
      <c r="C31" s="19">
        <v>38</v>
      </c>
      <c r="D31" s="19">
        <v>90</v>
      </c>
      <c r="E31" s="19">
        <v>90</v>
      </c>
      <c r="F31" s="19" t="s">
        <v>1</v>
      </c>
      <c r="G31" s="19">
        <v>150</v>
      </c>
      <c r="H31" s="19">
        <v>113</v>
      </c>
      <c r="I31" s="19">
        <v>100</v>
      </c>
      <c r="J31" s="19">
        <v>109.27529771381263</v>
      </c>
      <c r="K31" s="61"/>
      <c r="L31" s="61"/>
    </row>
    <row r="32" spans="1:12" ht="12.75" customHeight="1" x14ac:dyDescent="0.25">
      <c r="A32" s="18">
        <v>2014</v>
      </c>
      <c r="B32" s="19">
        <v>41</v>
      </c>
      <c r="C32" s="19">
        <v>38</v>
      </c>
      <c r="D32" s="19">
        <v>92.682926829268297</v>
      </c>
      <c r="E32" s="19">
        <v>90</v>
      </c>
      <c r="F32" s="19" t="s">
        <v>1</v>
      </c>
      <c r="G32" s="19">
        <v>160</v>
      </c>
      <c r="H32" s="19">
        <v>123.75</v>
      </c>
      <c r="I32" s="19">
        <v>120</v>
      </c>
      <c r="J32" s="19">
        <v>131.36878369325976</v>
      </c>
      <c r="K32" s="61"/>
      <c r="L32" s="61"/>
    </row>
    <row r="33" spans="1:14" ht="12.75" customHeight="1" x14ac:dyDescent="0.25">
      <c r="A33" s="18">
        <v>2015</v>
      </c>
      <c r="B33" s="19">
        <v>47</v>
      </c>
      <c r="C33" s="19">
        <v>46</v>
      </c>
      <c r="D33" s="19">
        <v>98</v>
      </c>
      <c r="E33" s="19">
        <v>70</v>
      </c>
      <c r="F33" s="19" t="s">
        <v>1</v>
      </c>
      <c r="G33" s="19">
        <v>200</v>
      </c>
      <c r="H33" s="19">
        <v>118</v>
      </c>
      <c r="I33" s="19">
        <v>120</v>
      </c>
      <c r="J33" s="19">
        <v>131.42747726184777</v>
      </c>
      <c r="K33" s="61"/>
      <c r="L33" s="61"/>
    </row>
    <row r="34" spans="1:14" ht="12.75" customHeight="1" x14ac:dyDescent="0.25">
      <c r="A34" s="18">
        <v>2016</v>
      </c>
      <c r="B34" s="19">
        <v>49</v>
      </c>
      <c r="C34" s="49">
        <v>47</v>
      </c>
      <c r="D34" s="25">
        <v>95.918367346938766</v>
      </c>
      <c r="E34" s="19">
        <v>65</v>
      </c>
      <c r="F34" s="19" t="s">
        <v>1</v>
      </c>
      <c r="G34" s="19">
        <v>155</v>
      </c>
      <c r="H34" s="19">
        <v>113.54</v>
      </c>
      <c r="I34" s="19">
        <v>110</v>
      </c>
      <c r="J34" s="19">
        <v>119.30253136554687</v>
      </c>
      <c r="K34" s="61"/>
      <c r="L34" s="61"/>
    </row>
    <row r="35" spans="1:14" ht="12.75" customHeight="1" x14ac:dyDescent="0.25">
      <c r="A35" s="43">
        <v>2017</v>
      </c>
      <c r="B35" s="44">
        <v>54</v>
      </c>
      <c r="C35" s="49">
        <v>52</v>
      </c>
      <c r="D35" s="25">
        <v>96</v>
      </c>
      <c r="E35" s="44">
        <v>80</v>
      </c>
      <c r="F35" s="44" t="s">
        <v>1</v>
      </c>
      <c r="G35" s="44">
        <v>175</v>
      </c>
      <c r="H35" s="44">
        <v>112.32</v>
      </c>
      <c r="I35" s="44">
        <v>105</v>
      </c>
      <c r="J35" s="44">
        <v>111.87156561423116</v>
      </c>
      <c r="K35" s="61"/>
      <c r="L35" s="61"/>
    </row>
    <row r="36" spans="1:14" ht="12.75" customHeight="1" x14ac:dyDescent="0.25">
      <c r="A36" s="43">
        <v>2018</v>
      </c>
      <c r="B36" s="44">
        <v>53</v>
      </c>
      <c r="C36" s="49">
        <v>53</v>
      </c>
      <c r="D36" s="25">
        <v>100</v>
      </c>
      <c r="E36" s="44">
        <v>80</v>
      </c>
      <c r="F36" s="44" t="s">
        <v>1</v>
      </c>
      <c r="G36" s="44">
        <v>175</v>
      </c>
      <c r="H36" s="44">
        <v>117.26</v>
      </c>
      <c r="I36" s="44">
        <v>120</v>
      </c>
      <c r="J36" s="44">
        <v>125.40438489646773</v>
      </c>
      <c r="K36" s="61"/>
      <c r="L36" s="61"/>
    </row>
    <row r="37" spans="1:14" ht="12.75" customHeight="1" x14ac:dyDescent="0.25">
      <c r="A37" s="43">
        <v>2019</v>
      </c>
      <c r="B37" s="44">
        <v>49</v>
      </c>
      <c r="C37" s="49">
        <v>46</v>
      </c>
      <c r="D37" s="25">
        <v>94</v>
      </c>
      <c r="E37" s="44">
        <v>50</v>
      </c>
      <c r="F37" s="44" t="s">
        <v>1</v>
      </c>
      <c r="G37" s="44">
        <v>200</v>
      </c>
      <c r="H37" s="44">
        <v>117</v>
      </c>
      <c r="I37" s="44">
        <v>115</v>
      </c>
      <c r="J37" s="44">
        <v>118.07230898103272</v>
      </c>
      <c r="K37" s="61"/>
      <c r="L37" s="61"/>
    </row>
    <row r="38" spans="1:14" ht="12.75" customHeight="1" x14ac:dyDescent="0.25">
      <c r="A38" s="43">
        <v>2020</v>
      </c>
      <c r="B38" s="44">
        <v>53</v>
      </c>
      <c r="C38" s="49">
        <v>51</v>
      </c>
      <c r="D38" s="25">
        <v>96.226415094339629</v>
      </c>
      <c r="E38" s="44">
        <v>50</v>
      </c>
      <c r="F38" s="44" t="s">
        <v>1</v>
      </c>
      <c r="G38" s="44">
        <v>200</v>
      </c>
      <c r="H38" s="44">
        <v>131.37</v>
      </c>
      <c r="I38" s="44">
        <v>125</v>
      </c>
      <c r="J38" s="44">
        <v>127.7052572040962</v>
      </c>
      <c r="K38" s="61"/>
      <c r="L38" s="61"/>
    </row>
    <row r="39" spans="1:14" ht="12.75" customHeight="1" x14ac:dyDescent="0.25">
      <c r="A39" s="43">
        <v>2021</v>
      </c>
      <c r="B39" s="44">
        <v>51</v>
      </c>
      <c r="C39" s="49">
        <v>44</v>
      </c>
      <c r="D39" s="25">
        <v>86.274509803921575</v>
      </c>
      <c r="E39" s="44">
        <v>40</v>
      </c>
      <c r="F39" s="44" t="s">
        <v>1</v>
      </c>
      <c r="G39" s="44">
        <v>200</v>
      </c>
      <c r="H39" s="44">
        <v>127.52</v>
      </c>
      <c r="I39" s="44">
        <v>125</v>
      </c>
      <c r="J39" s="44">
        <v>125</v>
      </c>
      <c r="K39" s="61"/>
      <c r="L39" s="61"/>
      <c r="N39" s="61"/>
    </row>
    <row r="40" spans="1:14" ht="6" customHeight="1" x14ac:dyDescent="0.25">
      <c r="A40" s="35"/>
      <c r="B40" s="75"/>
      <c r="C40" s="75"/>
      <c r="D40" s="75"/>
      <c r="E40" s="75"/>
      <c r="F40" s="75"/>
      <c r="G40" s="75"/>
      <c r="H40" s="75"/>
      <c r="I40" s="75"/>
      <c r="J40" s="75"/>
      <c r="K40" s="61"/>
      <c r="L40" s="61"/>
    </row>
    <row r="41" spans="1:14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  <c r="L41" s="16"/>
    </row>
    <row r="42" spans="1:14" x14ac:dyDescent="0.25">
      <c r="K42" s="61"/>
      <c r="L42" s="16"/>
    </row>
  </sheetData>
  <mergeCells count="8">
    <mergeCell ref="H1:J1"/>
    <mergeCell ref="A41:J4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400-000000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1"/>
  <sheetViews>
    <sheetView zoomScaleNormal="100" workbookViewId="0">
      <pane ySplit="4" topLeftCell="A21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1" width="9.77734375" style="16" customWidth="1"/>
    <col min="12" max="16384" width="9.21875" style="15"/>
  </cols>
  <sheetData>
    <row r="1" spans="1:11" ht="30" customHeight="1" x14ac:dyDescent="0.25">
      <c r="H1" s="142" t="s">
        <v>25</v>
      </c>
      <c r="I1" s="143"/>
      <c r="J1" s="143"/>
    </row>
    <row r="2" spans="1:11" ht="45" customHeight="1" x14ac:dyDescent="0.25">
      <c r="A2" s="151" t="s">
        <v>80</v>
      </c>
      <c r="B2" s="151"/>
      <c r="C2" s="151"/>
      <c r="D2" s="151"/>
      <c r="E2" s="151"/>
      <c r="F2" s="151"/>
      <c r="G2" s="151"/>
      <c r="H2" s="151"/>
      <c r="I2" s="151"/>
      <c r="J2" s="151"/>
      <c r="K2" s="22"/>
    </row>
    <row r="3" spans="1:11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  <c r="K3" s="78"/>
    </row>
    <row r="4" spans="1:11" ht="30" customHeight="1" x14ac:dyDescent="0.25">
      <c r="A4" s="17"/>
      <c r="B4" s="149"/>
      <c r="C4" s="79" t="s">
        <v>0</v>
      </c>
      <c r="D4" s="79" t="s">
        <v>4</v>
      </c>
      <c r="E4" s="149"/>
      <c r="F4" s="149"/>
      <c r="G4" s="149"/>
      <c r="H4" s="79" t="s">
        <v>6</v>
      </c>
      <c r="I4" s="79" t="s">
        <v>7</v>
      </c>
      <c r="J4" s="149"/>
      <c r="K4" s="78"/>
    </row>
    <row r="5" spans="1:11" ht="6" customHeight="1" x14ac:dyDescent="0.25">
      <c r="A5" s="15"/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11" ht="12.75" customHeight="1" x14ac:dyDescent="0.25">
      <c r="A6" s="18">
        <v>1988</v>
      </c>
      <c r="B6" s="19">
        <v>21</v>
      </c>
      <c r="C6" s="19">
        <v>13</v>
      </c>
      <c r="D6" s="19">
        <v>62</v>
      </c>
      <c r="E6" s="19">
        <v>250</v>
      </c>
      <c r="F6" s="19" t="s">
        <v>1</v>
      </c>
      <c r="G6" s="19">
        <v>525</v>
      </c>
      <c r="H6" s="19">
        <v>413</v>
      </c>
      <c r="I6" s="19">
        <v>400</v>
      </c>
      <c r="J6" s="19">
        <v>776.88737973967181</v>
      </c>
      <c r="K6" s="19"/>
    </row>
    <row r="7" spans="1:11" ht="12.75" customHeight="1" x14ac:dyDescent="0.25">
      <c r="A7" s="18">
        <v>1989</v>
      </c>
      <c r="B7" s="19">
        <v>42</v>
      </c>
      <c r="C7" s="19">
        <v>33</v>
      </c>
      <c r="D7" s="19">
        <v>79</v>
      </c>
      <c r="E7" s="19">
        <v>200</v>
      </c>
      <c r="F7" s="19" t="s">
        <v>1</v>
      </c>
      <c r="G7" s="19">
        <v>1000</v>
      </c>
      <c r="H7" s="19">
        <v>444</v>
      </c>
      <c r="I7" s="19">
        <v>400</v>
      </c>
      <c r="J7" s="19">
        <v>729.88090174393869</v>
      </c>
      <c r="K7" s="19"/>
    </row>
    <row r="8" spans="1:11" ht="12.75" customHeight="1" x14ac:dyDescent="0.25">
      <c r="A8" s="18">
        <v>1990</v>
      </c>
      <c r="B8" s="19">
        <v>40</v>
      </c>
      <c r="C8" s="19">
        <v>31</v>
      </c>
      <c r="D8" s="19">
        <v>78</v>
      </c>
      <c r="E8" s="19">
        <v>250</v>
      </c>
      <c r="F8" s="19" t="s">
        <v>1</v>
      </c>
      <c r="G8" s="19">
        <v>800</v>
      </c>
      <c r="H8" s="19">
        <v>419</v>
      </c>
      <c r="I8" s="19">
        <v>400</v>
      </c>
      <c r="J8" s="19">
        <v>661.31611908661716</v>
      </c>
      <c r="K8" s="19"/>
    </row>
    <row r="9" spans="1:11" ht="12.75" customHeight="1" x14ac:dyDescent="0.25">
      <c r="A9" s="18">
        <v>1991</v>
      </c>
      <c r="B9" s="19">
        <v>35</v>
      </c>
      <c r="C9" s="19">
        <v>32</v>
      </c>
      <c r="D9" s="19">
        <v>91</v>
      </c>
      <c r="E9" s="19">
        <v>100</v>
      </c>
      <c r="F9" s="19" t="s">
        <v>1</v>
      </c>
      <c r="G9" s="19">
        <v>700</v>
      </c>
      <c r="H9" s="19">
        <v>402</v>
      </c>
      <c r="I9" s="19">
        <v>400</v>
      </c>
      <c r="J9" s="19">
        <v>604.2609384628928</v>
      </c>
      <c r="K9" s="19"/>
    </row>
    <row r="10" spans="1:11" ht="12.75" customHeight="1" x14ac:dyDescent="0.25">
      <c r="A10" s="18">
        <v>1992</v>
      </c>
      <c r="B10" s="19">
        <v>39</v>
      </c>
      <c r="C10" s="19">
        <v>33</v>
      </c>
      <c r="D10" s="19">
        <v>85</v>
      </c>
      <c r="E10" s="19">
        <v>160</v>
      </c>
      <c r="F10" s="19" t="s">
        <v>1</v>
      </c>
      <c r="G10" s="19">
        <v>600</v>
      </c>
      <c r="H10" s="19">
        <v>366</v>
      </c>
      <c r="I10" s="19">
        <v>350</v>
      </c>
      <c r="J10" s="19">
        <v>516.45240347407344</v>
      </c>
      <c r="K10" s="19"/>
    </row>
    <row r="11" spans="1:11" ht="12.75" customHeight="1" x14ac:dyDescent="0.25">
      <c r="A11" s="18">
        <v>1993</v>
      </c>
      <c r="B11" s="19">
        <v>41</v>
      </c>
      <c r="C11" s="19">
        <v>34</v>
      </c>
      <c r="D11" s="19">
        <v>83</v>
      </c>
      <c r="E11" s="19">
        <v>155</v>
      </c>
      <c r="F11" s="19" t="s">
        <v>1</v>
      </c>
      <c r="G11" s="19">
        <v>550</v>
      </c>
      <c r="H11" s="19">
        <v>373</v>
      </c>
      <c r="I11" s="19">
        <v>362</v>
      </c>
      <c r="J11" s="19">
        <v>510.05780679065572</v>
      </c>
      <c r="K11" s="19"/>
    </row>
    <row r="12" spans="1:11" ht="12.75" customHeight="1" x14ac:dyDescent="0.25">
      <c r="A12" s="18">
        <v>1994</v>
      </c>
      <c r="B12" s="19">
        <v>36</v>
      </c>
      <c r="C12" s="19">
        <v>22</v>
      </c>
      <c r="D12" s="19">
        <v>61</v>
      </c>
      <c r="E12" s="19">
        <v>100</v>
      </c>
      <c r="F12" s="19" t="s">
        <v>1</v>
      </c>
      <c r="G12" s="19">
        <v>550</v>
      </c>
      <c r="H12" s="19">
        <v>314</v>
      </c>
      <c r="I12" s="19">
        <v>300</v>
      </c>
      <c r="J12" s="19">
        <v>413.76441747377726</v>
      </c>
      <c r="K12" s="19"/>
    </row>
    <row r="13" spans="1:11" ht="12.75" customHeight="1" x14ac:dyDescent="0.25">
      <c r="A13" s="18">
        <v>1995</v>
      </c>
      <c r="B13" s="19">
        <v>39</v>
      </c>
      <c r="C13" s="19">
        <v>27</v>
      </c>
      <c r="D13" s="19">
        <v>69</v>
      </c>
      <c r="E13" s="19">
        <v>180</v>
      </c>
      <c r="F13" s="19" t="s">
        <v>1</v>
      </c>
      <c r="G13" s="19">
        <v>500</v>
      </c>
      <c r="H13" s="19">
        <v>305</v>
      </c>
      <c r="I13" s="19">
        <v>300</v>
      </c>
      <c r="J13" s="19">
        <v>403.84796422687697</v>
      </c>
      <c r="K13" s="19"/>
    </row>
    <row r="14" spans="1:11" ht="12.75" customHeight="1" x14ac:dyDescent="0.25">
      <c r="A14" s="18">
        <v>1996</v>
      </c>
      <c r="B14" s="19">
        <v>35</v>
      </c>
      <c r="C14" s="19">
        <v>26</v>
      </c>
      <c r="D14" s="19">
        <v>74</v>
      </c>
      <c r="E14" s="19">
        <v>100</v>
      </c>
      <c r="F14" s="19" t="s">
        <v>1</v>
      </c>
      <c r="G14" s="19">
        <v>500</v>
      </c>
      <c r="H14" s="19">
        <v>294</v>
      </c>
      <c r="I14" s="19">
        <v>275</v>
      </c>
      <c r="J14" s="19">
        <v>368.22961373390558</v>
      </c>
      <c r="K14" s="19"/>
    </row>
    <row r="15" spans="1:11" ht="12.75" customHeight="1" x14ac:dyDescent="0.25">
      <c r="A15" s="18">
        <v>1997</v>
      </c>
      <c r="B15" s="19">
        <v>30</v>
      </c>
      <c r="C15" s="19">
        <v>24</v>
      </c>
      <c r="D15" s="19">
        <v>80</v>
      </c>
      <c r="E15" s="19">
        <v>135</v>
      </c>
      <c r="F15" s="19" t="s">
        <v>1</v>
      </c>
      <c r="G15" s="19">
        <v>450</v>
      </c>
      <c r="H15" s="19">
        <v>309</v>
      </c>
      <c r="I15" s="19">
        <v>300</v>
      </c>
      <c r="J15" s="19">
        <v>399.07360750416683</v>
      </c>
      <c r="K15" s="19"/>
    </row>
    <row r="16" spans="1:11" ht="12.75" customHeight="1" x14ac:dyDescent="0.25">
      <c r="A16" s="18">
        <v>1998</v>
      </c>
      <c r="B16" s="19">
        <v>35</v>
      </c>
      <c r="C16" s="19">
        <v>23</v>
      </c>
      <c r="D16" s="19">
        <v>66</v>
      </c>
      <c r="E16" s="19">
        <v>190</v>
      </c>
      <c r="F16" s="19" t="s">
        <v>1</v>
      </c>
      <c r="G16" s="19">
        <v>375</v>
      </c>
      <c r="H16" s="19">
        <v>283</v>
      </c>
      <c r="I16" s="19">
        <v>300</v>
      </c>
      <c r="J16" s="19">
        <v>400.14380101049358</v>
      </c>
      <c r="K16" s="19"/>
    </row>
    <row r="17" spans="1:13" ht="12.75" customHeight="1" x14ac:dyDescent="0.25">
      <c r="A17" s="18">
        <v>1999</v>
      </c>
      <c r="B17" s="19">
        <v>32</v>
      </c>
      <c r="C17" s="19">
        <v>21</v>
      </c>
      <c r="D17" s="19">
        <v>66</v>
      </c>
      <c r="E17" s="19">
        <v>175</v>
      </c>
      <c r="F17" s="19" t="s">
        <v>1</v>
      </c>
      <c r="G17" s="19">
        <v>500</v>
      </c>
      <c r="H17" s="19">
        <v>297</v>
      </c>
      <c r="I17" s="19">
        <v>260</v>
      </c>
      <c r="J17" s="19">
        <v>345.19478509806953</v>
      </c>
      <c r="K17" s="19"/>
    </row>
    <row r="18" spans="1:13" ht="12.75" customHeight="1" x14ac:dyDescent="0.25">
      <c r="A18" s="18">
        <v>2000</v>
      </c>
      <c r="B18" s="19">
        <v>21</v>
      </c>
      <c r="C18" s="19">
        <v>21</v>
      </c>
      <c r="D18" s="19">
        <v>100</v>
      </c>
      <c r="E18" s="19">
        <v>100</v>
      </c>
      <c r="F18" s="19" t="s">
        <v>1</v>
      </c>
      <c r="G18" s="19">
        <v>450</v>
      </c>
      <c r="H18" s="19">
        <v>266</v>
      </c>
      <c r="I18" s="19">
        <v>250</v>
      </c>
      <c r="J18" s="19">
        <v>328.96553046278899</v>
      </c>
      <c r="L18" s="16"/>
      <c r="M18" s="16"/>
    </row>
    <row r="19" spans="1:13" ht="12.75" customHeight="1" x14ac:dyDescent="0.25">
      <c r="A19" s="18">
        <v>2001</v>
      </c>
      <c r="B19" s="19">
        <v>42</v>
      </c>
      <c r="C19" s="19">
        <v>41</v>
      </c>
      <c r="D19" s="19">
        <v>98</v>
      </c>
      <c r="E19" s="19">
        <v>100</v>
      </c>
      <c r="F19" s="19" t="s">
        <v>1</v>
      </c>
      <c r="G19" s="19">
        <v>500</v>
      </c>
      <c r="H19" s="19">
        <v>265</v>
      </c>
      <c r="I19" s="19">
        <v>250</v>
      </c>
      <c r="J19" s="19">
        <v>321.2306713092965</v>
      </c>
      <c r="K19" s="19"/>
      <c r="L19" s="16"/>
      <c r="M19" s="61"/>
    </row>
    <row r="20" spans="1:13" ht="12.75" customHeight="1" x14ac:dyDescent="0.25">
      <c r="A20" s="18">
        <v>2002</v>
      </c>
      <c r="B20" s="19">
        <v>39</v>
      </c>
      <c r="C20" s="19">
        <v>37</v>
      </c>
      <c r="D20" s="19">
        <v>95</v>
      </c>
      <c r="E20" s="19">
        <v>100</v>
      </c>
      <c r="F20" s="19" t="s">
        <v>1</v>
      </c>
      <c r="G20" s="19">
        <v>500</v>
      </c>
      <c r="H20" s="19">
        <v>268</v>
      </c>
      <c r="I20" s="19">
        <v>250</v>
      </c>
      <c r="J20" s="19">
        <v>314.4493311343229</v>
      </c>
      <c r="K20" s="19"/>
      <c r="L20" s="16"/>
      <c r="M20" s="61"/>
    </row>
    <row r="21" spans="1:13" ht="12.75" customHeight="1" x14ac:dyDescent="0.25">
      <c r="A21" s="18">
        <v>2003</v>
      </c>
      <c r="B21" s="19">
        <v>42</v>
      </c>
      <c r="C21" s="19">
        <v>41</v>
      </c>
      <c r="D21" s="19">
        <v>98</v>
      </c>
      <c r="E21" s="19">
        <v>150</v>
      </c>
      <c r="F21" s="19" t="s">
        <v>1</v>
      </c>
      <c r="G21" s="19">
        <v>500</v>
      </c>
      <c r="H21" s="19">
        <v>271</v>
      </c>
      <c r="I21" s="19">
        <v>250</v>
      </c>
      <c r="J21" s="19">
        <v>308.50203157024197</v>
      </c>
      <c r="K21" s="19"/>
      <c r="L21" s="16"/>
      <c r="M21" s="61"/>
    </row>
    <row r="22" spans="1:13" ht="12.75" customHeight="1" x14ac:dyDescent="0.25">
      <c r="A22" s="18">
        <v>2004</v>
      </c>
      <c r="B22" s="19">
        <v>42</v>
      </c>
      <c r="C22" s="19">
        <v>41</v>
      </c>
      <c r="D22" s="19">
        <v>98</v>
      </c>
      <c r="E22" s="19">
        <v>150</v>
      </c>
      <c r="F22" s="19" t="s">
        <v>1</v>
      </c>
      <c r="G22" s="19">
        <v>500</v>
      </c>
      <c r="H22" s="19">
        <v>262</v>
      </c>
      <c r="I22" s="19">
        <v>250</v>
      </c>
      <c r="J22" s="19">
        <v>307.36368847173463</v>
      </c>
      <c r="K22" s="19"/>
      <c r="L22" s="16"/>
      <c r="M22" s="61"/>
    </row>
    <row r="23" spans="1:13" ht="12.75" customHeight="1" x14ac:dyDescent="0.25">
      <c r="A23" s="18">
        <v>2005</v>
      </c>
      <c r="B23" s="19">
        <v>42</v>
      </c>
      <c r="C23" s="19">
        <v>41</v>
      </c>
      <c r="D23" s="19">
        <v>98</v>
      </c>
      <c r="E23" s="19">
        <v>150</v>
      </c>
      <c r="F23" s="19" t="s">
        <v>1</v>
      </c>
      <c r="G23" s="19">
        <v>400</v>
      </c>
      <c r="H23" s="19">
        <v>242</v>
      </c>
      <c r="I23" s="19">
        <v>250</v>
      </c>
      <c r="J23" s="19">
        <v>305.97161299525692</v>
      </c>
      <c r="K23" s="19"/>
      <c r="L23" s="16"/>
      <c r="M23" s="61"/>
    </row>
    <row r="24" spans="1:13" ht="12.75" customHeight="1" x14ac:dyDescent="0.25">
      <c r="A24" s="18">
        <v>2006</v>
      </c>
      <c r="B24" s="19">
        <v>42</v>
      </c>
      <c r="C24" s="19">
        <v>39</v>
      </c>
      <c r="D24" s="19">
        <v>93</v>
      </c>
      <c r="E24" s="19">
        <v>125</v>
      </c>
      <c r="F24" s="19" t="s">
        <v>1</v>
      </c>
      <c r="G24" s="19">
        <v>400</v>
      </c>
      <c r="H24" s="19">
        <v>240</v>
      </c>
      <c r="I24" s="19">
        <v>250</v>
      </c>
      <c r="J24" s="19">
        <v>301.87003025825061</v>
      </c>
      <c r="K24" s="19"/>
      <c r="L24" s="16"/>
      <c r="M24" s="61"/>
    </row>
    <row r="25" spans="1:13" ht="12.75" customHeight="1" x14ac:dyDescent="0.25">
      <c r="A25" s="18">
        <v>2007</v>
      </c>
      <c r="B25" s="19">
        <v>40</v>
      </c>
      <c r="C25" s="19">
        <v>40</v>
      </c>
      <c r="D25" s="19">
        <v>100</v>
      </c>
      <c r="E25" s="19">
        <v>125</v>
      </c>
      <c r="F25" s="19" t="s">
        <v>1</v>
      </c>
      <c r="G25" s="19">
        <v>400</v>
      </c>
      <c r="H25" s="19">
        <v>234</v>
      </c>
      <c r="I25" s="19">
        <v>225</v>
      </c>
      <c r="J25" s="19">
        <v>265.80066090668134</v>
      </c>
      <c r="K25" s="19"/>
      <c r="L25" s="16"/>
      <c r="M25" s="61"/>
    </row>
    <row r="26" spans="1:13" ht="12.75" customHeight="1" x14ac:dyDescent="0.25">
      <c r="A26" s="18">
        <v>2008</v>
      </c>
      <c r="B26" s="19">
        <v>42</v>
      </c>
      <c r="C26" s="19">
        <v>41</v>
      </c>
      <c r="D26" s="19">
        <v>98</v>
      </c>
      <c r="E26" s="19">
        <v>120</v>
      </c>
      <c r="F26" s="19" t="s">
        <v>1</v>
      </c>
      <c r="G26" s="19">
        <v>400</v>
      </c>
      <c r="H26" s="19">
        <v>254</v>
      </c>
      <c r="I26" s="19">
        <v>250</v>
      </c>
      <c r="J26" s="19">
        <v>285.51580698835272</v>
      </c>
      <c r="K26" s="19"/>
      <c r="L26" s="16"/>
      <c r="M26" s="61"/>
    </row>
    <row r="27" spans="1:13" ht="12.75" customHeight="1" x14ac:dyDescent="0.25">
      <c r="A27" s="18">
        <v>2009</v>
      </c>
      <c r="B27" s="19">
        <v>42</v>
      </c>
      <c r="C27" s="19">
        <v>42</v>
      </c>
      <c r="D27" s="19">
        <v>100</v>
      </c>
      <c r="E27" s="19">
        <v>140</v>
      </c>
      <c r="F27" s="19" t="s">
        <v>1</v>
      </c>
      <c r="G27" s="19">
        <v>400</v>
      </c>
      <c r="H27" s="19">
        <v>263</v>
      </c>
      <c r="I27" s="19">
        <v>250</v>
      </c>
      <c r="J27" s="19">
        <v>286.93856392762785</v>
      </c>
      <c r="K27" s="19"/>
      <c r="L27" s="16"/>
      <c r="M27" s="61"/>
    </row>
    <row r="28" spans="1:13" ht="12.75" customHeight="1" x14ac:dyDescent="0.25">
      <c r="A28" s="18">
        <v>2010</v>
      </c>
      <c r="B28" s="19">
        <v>41</v>
      </c>
      <c r="C28" s="19">
        <v>41</v>
      </c>
      <c r="D28" s="19">
        <v>100</v>
      </c>
      <c r="E28" s="19">
        <v>125</v>
      </c>
      <c r="F28" s="19" t="s">
        <v>1</v>
      </c>
      <c r="G28" s="19">
        <v>400</v>
      </c>
      <c r="H28" s="19">
        <v>254</v>
      </c>
      <c r="I28" s="19">
        <v>250</v>
      </c>
      <c r="J28" s="19">
        <v>283.65623036995402</v>
      </c>
      <c r="K28" s="19"/>
      <c r="L28" s="16"/>
      <c r="M28" s="61"/>
    </row>
    <row r="29" spans="1:13" ht="12.75" customHeight="1" x14ac:dyDescent="0.25">
      <c r="A29" s="18">
        <v>2011</v>
      </c>
      <c r="B29" s="19">
        <v>42</v>
      </c>
      <c r="C29" s="19">
        <v>42</v>
      </c>
      <c r="D29" s="19">
        <v>100</v>
      </c>
      <c r="E29" s="19">
        <v>150</v>
      </c>
      <c r="F29" s="19" t="s">
        <v>1</v>
      </c>
      <c r="G29" s="19">
        <v>400</v>
      </c>
      <c r="H29" s="19">
        <v>257</v>
      </c>
      <c r="I29" s="19">
        <v>250</v>
      </c>
      <c r="J29" s="19">
        <v>275.49529589313812</v>
      </c>
      <c r="K29" s="19"/>
      <c r="L29" s="62"/>
      <c r="M29" s="61"/>
    </row>
    <row r="30" spans="1:13" ht="12.75" customHeight="1" x14ac:dyDescent="0.25">
      <c r="A30" s="18">
        <v>2012</v>
      </c>
      <c r="B30" s="19">
        <v>42</v>
      </c>
      <c r="C30" s="19">
        <v>38</v>
      </c>
      <c r="D30" s="19">
        <v>90.476190476190482</v>
      </c>
      <c r="E30" s="19">
        <v>100</v>
      </c>
      <c r="F30" s="19" t="s">
        <v>1</v>
      </c>
      <c r="G30" s="19">
        <v>400</v>
      </c>
      <c r="H30" s="19">
        <v>257.95999999999998</v>
      </c>
      <c r="I30" s="19">
        <v>250</v>
      </c>
      <c r="J30" s="19">
        <v>273.06651814131129</v>
      </c>
      <c r="K30" s="19"/>
      <c r="L30" s="16"/>
      <c r="M30" s="61"/>
    </row>
    <row r="31" spans="1:13" ht="12.75" customHeight="1" x14ac:dyDescent="0.25">
      <c r="A31" s="18">
        <v>2013</v>
      </c>
      <c r="B31" s="19">
        <v>42</v>
      </c>
      <c r="C31" s="19">
        <v>40</v>
      </c>
      <c r="D31" s="19">
        <v>95</v>
      </c>
      <c r="E31" s="19">
        <v>138</v>
      </c>
      <c r="F31" s="19" t="s">
        <v>1</v>
      </c>
      <c r="G31" s="19">
        <v>400</v>
      </c>
      <c r="H31" s="19">
        <v>272.25</v>
      </c>
      <c r="I31" s="19">
        <v>250</v>
      </c>
      <c r="J31" s="19">
        <v>273.18824428453161</v>
      </c>
      <c r="K31" s="19"/>
      <c r="L31" s="16"/>
      <c r="M31" s="61"/>
    </row>
    <row r="32" spans="1:13" ht="12.75" customHeight="1" x14ac:dyDescent="0.25">
      <c r="A32" s="18">
        <v>2014</v>
      </c>
      <c r="B32" s="19">
        <v>41</v>
      </c>
      <c r="C32" s="19">
        <v>39</v>
      </c>
      <c r="D32" s="19">
        <v>95.121951219512198</v>
      </c>
      <c r="E32" s="19">
        <v>100</v>
      </c>
      <c r="F32" s="19" t="s">
        <v>1</v>
      </c>
      <c r="G32" s="19">
        <v>400</v>
      </c>
      <c r="H32" s="19">
        <v>253</v>
      </c>
      <c r="I32" s="19">
        <v>250</v>
      </c>
      <c r="J32" s="19">
        <v>273.68496602762451</v>
      </c>
      <c r="K32" s="19"/>
      <c r="L32" s="16"/>
      <c r="M32" s="61"/>
    </row>
    <row r="33" spans="1:14" ht="12.75" customHeight="1" x14ac:dyDescent="0.25">
      <c r="A33" s="18">
        <v>2015</v>
      </c>
      <c r="B33" s="19">
        <v>47</v>
      </c>
      <c r="C33" s="19">
        <v>47</v>
      </c>
      <c r="D33" s="19">
        <v>100</v>
      </c>
      <c r="E33" s="19">
        <v>125</v>
      </c>
      <c r="F33" s="19" t="s">
        <v>1</v>
      </c>
      <c r="G33" s="19">
        <v>450</v>
      </c>
      <c r="H33" s="19">
        <v>255</v>
      </c>
      <c r="I33" s="19">
        <v>250</v>
      </c>
      <c r="J33" s="19">
        <v>273.80724429551617</v>
      </c>
      <c r="K33" s="19"/>
      <c r="L33" s="16"/>
      <c r="M33" s="61"/>
    </row>
    <row r="34" spans="1:14" ht="12.75" customHeight="1" x14ac:dyDescent="0.25">
      <c r="A34" s="18">
        <v>2016</v>
      </c>
      <c r="B34" s="19">
        <v>49</v>
      </c>
      <c r="C34" s="49">
        <v>47</v>
      </c>
      <c r="D34" s="25">
        <v>95.918367346938766</v>
      </c>
      <c r="E34" s="19">
        <v>75</v>
      </c>
      <c r="F34" s="19" t="s">
        <v>1</v>
      </c>
      <c r="G34" s="19">
        <v>425</v>
      </c>
      <c r="H34" s="19">
        <v>238.02</v>
      </c>
      <c r="I34" s="19">
        <v>250</v>
      </c>
      <c r="J34" s="19">
        <v>271.14211673987927</v>
      </c>
      <c r="K34" s="15"/>
      <c r="L34" s="16"/>
      <c r="M34" s="61"/>
    </row>
    <row r="35" spans="1:14" ht="12.75" customHeight="1" x14ac:dyDescent="0.25">
      <c r="A35" s="43">
        <v>2017</v>
      </c>
      <c r="B35" s="44">
        <v>54</v>
      </c>
      <c r="C35" s="49">
        <v>53</v>
      </c>
      <c r="D35" s="25">
        <v>98</v>
      </c>
      <c r="E35" s="44">
        <v>75</v>
      </c>
      <c r="F35" s="44" t="s">
        <v>1</v>
      </c>
      <c r="G35" s="44">
        <v>450</v>
      </c>
      <c r="H35" s="44">
        <v>237.36</v>
      </c>
      <c r="I35" s="44">
        <v>250</v>
      </c>
      <c r="J35" s="44">
        <v>266.36087051007416</v>
      </c>
      <c r="K35" s="15"/>
      <c r="L35" s="16"/>
      <c r="M35" s="61"/>
    </row>
    <row r="36" spans="1:14" ht="12.75" customHeight="1" x14ac:dyDescent="0.25">
      <c r="A36" s="43">
        <v>2018</v>
      </c>
      <c r="B36" s="44">
        <v>53</v>
      </c>
      <c r="C36" s="49">
        <v>53</v>
      </c>
      <c r="D36" s="25">
        <v>100</v>
      </c>
      <c r="E36" s="44">
        <v>90</v>
      </c>
      <c r="F36" s="44" t="s">
        <v>1</v>
      </c>
      <c r="G36" s="44">
        <v>450</v>
      </c>
      <c r="H36" s="44">
        <v>228.74</v>
      </c>
      <c r="I36" s="44">
        <v>240</v>
      </c>
      <c r="J36" s="44">
        <v>250.80876979293546</v>
      </c>
      <c r="K36" s="15"/>
      <c r="L36" s="16"/>
      <c r="M36" s="61"/>
    </row>
    <row r="37" spans="1:14" ht="12.75" customHeight="1" x14ac:dyDescent="0.25">
      <c r="A37" s="43">
        <v>2019</v>
      </c>
      <c r="B37" s="44">
        <v>49</v>
      </c>
      <c r="C37" s="49">
        <v>48</v>
      </c>
      <c r="D37" s="25">
        <v>98</v>
      </c>
      <c r="E37" s="44">
        <v>80</v>
      </c>
      <c r="F37" s="44" t="s">
        <v>1</v>
      </c>
      <c r="G37" s="44">
        <v>325</v>
      </c>
      <c r="H37" s="44">
        <v>214</v>
      </c>
      <c r="I37" s="44">
        <v>200</v>
      </c>
      <c r="J37" s="44">
        <v>205.34314605396995</v>
      </c>
      <c r="K37" s="15"/>
      <c r="L37" s="16"/>
      <c r="M37" s="61"/>
    </row>
    <row r="38" spans="1:14" ht="12.75" customHeight="1" x14ac:dyDescent="0.25">
      <c r="A38" s="43">
        <v>2020</v>
      </c>
      <c r="B38" s="44">
        <v>53</v>
      </c>
      <c r="C38" s="49">
        <v>51</v>
      </c>
      <c r="D38" s="25">
        <v>96.226415094339629</v>
      </c>
      <c r="E38" s="44">
        <v>90</v>
      </c>
      <c r="F38" s="44" t="s">
        <v>1</v>
      </c>
      <c r="G38" s="44">
        <v>300</v>
      </c>
      <c r="H38" s="44">
        <v>210.2</v>
      </c>
      <c r="I38" s="44">
        <v>200</v>
      </c>
      <c r="J38" s="44">
        <v>204.32841152655391</v>
      </c>
      <c r="K38" s="15"/>
      <c r="L38" s="16"/>
      <c r="M38" s="61"/>
    </row>
    <row r="39" spans="1:14" ht="12.75" customHeight="1" x14ac:dyDescent="0.25">
      <c r="A39" s="43">
        <v>2021</v>
      </c>
      <c r="B39" s="44">
        <v>51</v>
      </c>
      <c r="C39" s="49">
        <v>48</v>
      </c>
      <c r="D39" s="25">
        <v>94.117647058823522</v>
      </c>
      <c r="E39" s="44">
        <v>60</v>
      </c>
      <c r="F39" s="44" t="s">
        <v>1</v>
      </c>
      <c r="G39" s="44">
        <v>300</v>
      </c>
      <c r="H39" s="44">
        <v>203.13</v>
      </c>
      <c r="I39" s="44">
        <v>200</v>
      </c>
      <c r="J39" s="44">
        <v>200</v>
      </c>
      <c r="K39" s="61"/>
      <c r="L39" s="61"/>
      <c r="N39" s="61"/>
    </row>
    <row r="40" spans="1:14" ht="6" customHeight="1" x14ac:dyDescent="0.25">
      <c r="A40" s="35"/>
      <c r="B40" s="75"/>
      <c r="C40" s="75"/>
      <c r="D40" s="75"/>
      <c r="E40" s="75"/>
      <c r="F40" s="75"/>
      <c r="G40" s="75"/>
      <c r="H40" s="75"/>
      <c r="I40" s="75"/>
      <c r="J40" s="75"/>
      <c r="K40" s="15"/>
      <c r="L40" s="16"/>
      <c r="M40" s="16"/>
    </row>
    <row r="41" spans="1:14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  <c r="K41" s="77"/>
      <c r="L41" s="16"/>
      <c r="M41" s="61"/>
    </row>
  </sheetData>
  <mergeCells count="8">
    <mergeCell ref="H1:J1"/>
    <mergeCell ref="A41:J4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1"/>
  <sheetViews>
    <sheetView workbookViewId="0">
      <pane ySplit="4" topLeftCell="A23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4" width="9.21875" style="16"/>
    <col min="15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81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79" t="s">
        <v>0</v>
      </c>
      <c r="D4" s="79" t="s">
        <v>4</v>
      </c>
      <c r="E4" s="149"/>
      <c r="F4" s="149"/>
      <c r="G4" s="149"/>
      <c r="H4" s="79" t="s">
        <v>6</v>
      </c>
      <c r="I4" s="79" t="s">
        <v>7</v>
      </c>
      <c r="J4" s="149"/>
    </row>
    <row r="5" spans="1:10" ht="6" customHeight="1" x14ac:dyDescent="0.25">
      <c r="A5" s="15"/>
      <c r="B5" s="78"/>
      <c r="C5" s="78"/>
      <c r="D5" s="78"/>
      <c r="E5" s="78"/>
      <c r="F5" s="78"/>
      <c r="G5" s="78"/>
      <c r="H5" s="78"/>
      <c r="I5" s="78"/>
      <c r="J5" s="78"/>
    </row>
    <row r="6" spans="1:10" ht="12.75" customHeight="1" x14ac:dyDescent="0.25">
      <c r="A6" s="18">
        <v>1988</v>
      </c>
      <c r="B6" s="19">
        <v>21</v>
      </c>
      <c r="C6" s="19">
        <v>5</v>
      </c>
      <c r="D6" s="19">
        <v>24</v>
      </c>
      <c r="E6" s="19">
        <v>250</v>
      </c>
      <c r="F6" s="19" t="s">
        <v>1</v>
      </c>
      <c r="G6" s="19">
        <v>1250</v>
      </c>
      <c r="H6" s="19">
        <v>820</v>
      </c>
      <c r="I6" s="19">
        <v>800</v>
      </c>
      <c r="J6" s="19">
        <v>1553.7747594793436</v>
      </c>
    </row>
    <row r="7" spans="1:10" ht="12.75" customHeight="1" x14ac:dyDescent="0.25">
      <c r="A7" s="18">
        <v>1989</v>
      </c>
      <c r="B7" s="19">
        <v>42</v>
      </c>
      <c r="C7" s="19">
        <v>10</v>
      </c>
      <c r="D7" s="19">
        <v>24</v>
      </c>
      <c r="E7" s="19">
        <v>500</v>
      </c>
      <c r="F7" s="19" t="s">
        <v>1</v>
      </c>
      <c r="G7" s="19">
        <v>2000</v>
      </c>
      <c r="H7" s="19">
        <v>1010</v>
      </c>
      <c r="I7" s="19">
        <v>900</v>
      </c>
      <c r="J7" s="19">
        <v>1642.2320289238621</v>
      </c>
    </row>
    <row r="8" spans="1:10" ht="12.75" customHeight="1" x14ac:dyDescent="0.25">
      <c r="A8" s="18">
        <v>1990</v>
      </c>
      <c r="B8" s="19">
        <v>40</v>
      </c>
      <c r="C8" s="19">
        <v>11</v>
      </c>
      <c r="D8" s="19">
        <v>28</v>
      </c>
      <c r="E8" s="19">
        <v>600</v>
      </c>
      <c r="F8" s="19" t="s">
        <v>1</v>
      </c>
      <c r="G8" s="19">
        <v>1500</v>
      </c>
      <c r="H8" s="19">
        <v>1114</v>
      </c>
      <c r="I8" s="19">
        <v>1200</v>
      </c>
      <c r="J8" s="19">
        <v>1983.9483572598515</v>
      </c>
    </row>
    <row r="9" spans="1:10" ht="12.75" customHeight="1" x14ac:dyDescent="0.25">
      <c r="A9" s="18">
        <v>1991</v>
      </c>
      <c r="B9" s="19">
        <v>35</v>
      </c>
      <c r="C9" s="19">
        <v>7</v>
      </c>
      <c r="D9" s="19">
        <v>20</v>
      </c>
      <c r="E9" s="19">
        <v>900</v>
      </c>
      <c r="F9" s="19" t="s">
        <v>1</v>
      </c>
      <c r="G9" s="19">
        <v>1500</v>
      </c>
      <c r="H9" s="19">
        <v>1143</v>
      </c>
      <c r="I9" s="19">
        <v>1000</v>
      </c>
      <c r="J9" s="19">
        <v>1510.6523461572322</v>
      </c>
    </row>
    <row r="10" spans="1:10" ht="12.75" customHeight="1" x14ac:dyDescent="0.25">
      <c r="A10" s="18">
        <v>1992</v>
      </c>
      <c r="B10" s="19">
        <v>39</v>
      </c>
      <c r="C10" s="19">
        <v>11</v>
      </c>
      <c r="D10" s="19">
        <v>28</v>
      </c>
      <c r="E10" s="19">
        <v>800</v>
      </c>
      <c r="F10" s="19" t="s">
        <v>1</v>
      </c>
      <c r="G10" s="19">
        <v>1150</v>
      </c>
      <c r="H10" s="19">
        <v>959</v>
      </c>
      <c r="I10" s="19">
        <v>1000</v>
      </c>
      <c r="J10" s="19">
        <v>1475.5782956402097</v>
      </c>
    </row>
    <row r="11" spans="1:10" ht="12.75" customHeight="1" x14ac:dyDescent="0.25">
      <c r="A11" s="18">
        <v>1993</v>
      </c>
      <c r="B11" s="19">
        <v>41</v>
      </c>
      <c r="C11" s="19">
        <v>15</v>
      </c>
      <c r="D11" s="19">
        <v>37</v>
      </c>
      <c r="E11" s="19">
        <v>500</v>
      </c>
      <c r="F11" s="19" t="s">
        <v>1</v>
      </c>
      <c r="G11" s="19">
        <v>1500</v>
      </c>
      <c r="H11" s="19">
        <v>983</v>
      </c>
      <c r="I11" s="19">
        <v>1000</v>
      </c>
      <c r="J11" s="19">
        <v>1408.9994662725296</v>
      </c>
    </row>
    <row r="12" spans="1:10" ht="12.75" customHeight="1" x14ac:dyDescent="0.25">
      <c r="A12" s="18">
        <v>1994</v>
      </c>
      <c r="B12" s="19">
        <v>36</v>
      </c>
      <c r="C12" s="19">
        <v>9</v>
      </c>
      <c r="D12" s="19">
        <v>25</v>
      </c>
      <c r="E12" s="19">
        <v>800</v>
      </c>
      <c r="F12" s="19" t="s">
        <v>1</v>
      </c>
      <c r="G12" s="19">
        <v>1200</v>
      </c>
      <c r="H12" s="19">
        <v>961</v>
      </c>
      <c r="I12" s="19">
        <v>1000</v>
      </c>
      <c r="J12" s="19">
        <v>1379.2147249125908</v>
      </c>
    </row>
    <row r="13" spans="1:10" ht="12.75" customHeight="1" x14ac:dyDescent="0.25">
      <c r="A13" s="18">
        <v>1995</v>
      </c>
      <c r="B13" s="19">
        <v>39</v>
      </c>
      <c r="C13" s="19">
        <v>13</v>
      </c>
      <c r="D13" s="19">
        <v>33</v>
      </c>
      <c r="E13" s="19">
        <v>700</v>
      </c>
      <c r="F13" s="19" t="s">
        <v>1</v>
      </c>
      <c r="G13" s="19">
        <v>1500</v>
      </c>
      <c r="H13" s="19">
        <v>973</v>
      </c>
      <c r="I13" s="19">
        <v>1000</v>
      </c>
      <c r="J13" s="19">
        <v>1346.1598807562564</v>
      </c>
    </row>
    <row r="14" spans="1:10" ht="12.75" customHeight="1" x14ac:dyDescent="0.25">
      <c r="A14" s="18">
        <v>1996</v>
      </c>
      <c r="B14" s="19">
        <v>35</v>
      </c>
      <c r="C14" s="19">
        <v>11</v>
      </c>
      <c r="D14" s="19">
        <v>31</v>
      </c>
      <c r="E14" s="19">
        <v>250</v>
      </c>
      <c r="F14" s="19" t="s">
        <v>1</v>
      </c>
      <c r="G14" s="19">
        <v>1500</v>
      </c>
      <c r="H14" s="19">
        <v>995</v>
      </c>
      <c r="I14" s="19">
        <v>1000</v>
      </c>
      <c r="J14" s="19">
        <v>1339.0167772142022</v>
      </c>
    </row>
    <row r="15" spans="1:10" ht="12.75" customHeight="1" x14ac:dyDescent="0.25">
      <c r="A15" s="18">
        <v>1997</v>
      </c>
      <c r="B15" s="19">
        <v>30</v>
      </c>
      <c r="C15" s="19">
        <v>6</v>
      </c>
      <c r="D15" s="19">
        <v>20</v>
      </c>
      <c r="E15" s="19">
        <v>900</v>
      </c>
      <c r="F15" s="19" t="s">
        <v>1</v>
      </c>
      <c r="G15" s="19">
        <v>1500</v>
      </c>
      <c r="H15" s="19">
        <v>1133</v>
      </c>
      <c r="I15" s="19">
        <v>1100</v>
      </c>
      <c r="J15" s="19">
        <v>1463.2698941819449</v>
      </c>
    </row>
    <row r="16" spans="1:10" ht="12.75" customHeight="1" x14ac:dyDescent="0.25">
      <c r="A16" s="18">
        <v>1998</v>
      </c>
      <c r="B16" s="19">
        <v>35</v>
      </c>
      <c r="C16" s="19">
        <v>8</v>
      </c>
      <c r="D16" s="19">
        <v>23</v>
      </c>
      <c r="E16" s="19">
        <v>700</v>
      </c>
      <c r="F16" s="19" t="s">
        <v>1</v>
      </c>
      <c r="G16" s="19">
        <v>1500</v>
      </c>
      <c r="H16" s="19">
        <v>1000</v>
      </c>
      <c r="I16" s="19">
        <v>950</v>
      </c>
      <c r="J16" s="19">
        <v>1267.1220365332297</v>
      </c>
    </row>
    <row r="17" spans="1:17" ht="12.75" customHeight="1" x14ac:dyDescent="0.25">
      <c r="A17" s="18">
        <v>1999</v>
      </c>
      <c r="B17" s="19">
        <v>32</v>
      </c>
      <c r="C17" s="19">
        <v>4</v>
      </c>
      <c r="D17" s="19">
        <v>13</v>
      </c>
      <c r="E17" s="19">
        <v>1000</v>
      </c>
      <c r="F17" s="19" t="s">
        <v>1</v>
      </c>
      <c r="G17" s="19">
        <v>1250</v>
      </c>
      <c r="H17" s="19">
        <v>1112</v>
      </c>
      <c r="I17" s="19">
        <v>1100</v>
      </c>
      <c r="J17" s="19">
        <v>1460.4394754149096</v>
      </c>
    </row>
    <row r="18" spans="1:17" ht="12.75" customHeight="1" x14ac:dyDescent="0.25">
      <c r="A18" s="18">
        <v>2000</v>
      </c>
      <c r="B18" s="19">
        <v>21</v>
      </c>
      <c r="C18" s="19">
        <v>10</v>
      </c>
      <c r="D18" s="19">
        <v>48</v>
      </c>
      <c r="E18" s="19">
        <v>600</v>
      </c>
      <c r="F18" s="19" t="s">
        <v>1</v>
      </c>
      <c r="G18" s="19">
        <v>1000</v>
      </c>
      <c r="H18" s="19">
        <v>860</v>
      </c>
      <c r="I18" s="19">
        <v>900</v>
      </c>
      <c r="J18" s="19">
        <v>1184.2759096660404</v>
      </c>
    </row>
    <row r="19" spans="1:17" ht="12.75" customHeight="1" x14ac:dyDescent="0.25">
      <c r="A19" s="18">
        <v>2001</v>
      </c>
      <c r="B19" s="19">
        <v>42</v>
      </c>
      <c r="C19" s="19">
        <v>22</v>
      </c>
      <c r="D19" s="19">
        <v>52</v>
      </c>
      <c r="E19" s="19">
        <v>700</v>
      </c>
      <c r="F19" s="19" t="s">
        <v>1</v>
      </c>
      <c r="G19" s="19">
        <v>1200</v>
      </c>
      <c r="H19" s="19">
        <v>914</v>
      </c>
      <c r="I19" s="19">
        <v>1000</v>
      </c>
      <c r="J19" s="19">
        <v>1284.922685237186</v>
      </c>
      <c r="M19" s="61"/>
      <c r="N19" s="61"/>
    </row>
    <row r="20" spans="1:17" ht="12.75" customHeight="1" x14ac:dyDescent="0.25">
      <c r="A20" s="18">
        <v>2002</v>
      </c>
      <c r="B20" s="19">
        <v>39</v>
      </c>
      <c r="C20" s="19">
        <v>23</v>
      </c>
      <c r="D20" s="19">
        <v>59</v>
      </c>
      <c r="E20" s="19">
        <v>700</v>
      </c>
      <c r="F20" s="19" t="s">
        <v>1</v>
      </c>
      <c r="G20" s="19">
        <v>1200</v>
      </c>
      <c r="H20" s="19">
        <v>870</v>
      </c>
      <c r="I20" s="19">
        <v>800</v>
      </c>
      <c r="J20" s="19">
        <v>1006.2378596298332</v>
      </c>
      <c r="M20" s="61"/>
      <c r="N20" s="61"/>
    </row>
    <row r="21" spans="1:17" ht="12.75" customHeight="1" x14ac:dyDescent="0.25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1100</v>
      </c>
      <c r="H21" s="19">
        <v>842</v>
      </c>
      <c r="I21" s="19">
        <v>800</v>
      </c>
      <c r="J21" s="19">
        <v>987.2065010247743</v>
      </c>
      <c r="M21" s="61"/>
      <c r="N21" s="61"/>
    </row>
    <row r="22" spans="1:17" ht="12.75" customHeight="1" x14ac:dyDescent="0.25">
      <c r="A22" s="18">
        <v>2004</v>
      </c>
      <c r="B22" s="19">
        <v>42</v>
      </c>
      <c r="C22" s="19">
        <v>26</v>
      </c>
      <c r="D22" s="19">
        <v>62</v>
      </c>
      <c r="E22" s="19">
        <v>600</v>
      </c>
      <c r="F22" s="19" t="s">
        <v>1</v>
      </c>
      <c r="G22" s="19">
        <v>1000</v>
      </c>
      <c r="H22" s="19">
        <v>856</v>
      </c>
      <c r="I22" s="19">
        <v>800</v>
      </c>
      <c r="J22" s="19">
        <v>983.5638031095508</v>
      </c>
      <c r="M22" s="61"/>
      <c r="N22" s="61"/>
    </row>
    <row r="23" spans="1:17" ht="12.75" customHeight="1" x14ac:dyDescent="0.25">
      <c r="A23" s="18">
        <v>2005</v>
      </c>
      <c r="B23" s="19">
        <v>42</v>
      </c>
      <c r="C23" s="19">
        <v>29</v>
      </c>
      <c r="D23" s="19">
        <v>69</v>
      </c>
      <c r="E23" s="19">
        <v>400</v>
      </c>
      <c r="F23" s="19" t="s">
        <v>1</v>
      </c>
      <c r="G23" s="19">
        <v>1000</v>
      </c>
      <c r="H23" s="19">
        <v>824</v>
      </c>
      <c r="I23" s="19">
        <v>800</v>
      </c>
      <c r="J23" s="19">
        <v>979.10916158482223</v>
      </c>
      <c r="M23" s="61"/>
      <c r="N23" s="61"/>
    </row>
    <row r="24" spans="1:17" ht="12.75" customHeight="1" x14ac:dyDescent="0.25">
      <c r="A24" s="18">
        <v>2006</v>
      </c>
      <c r="B24" s="19">
        <v>42</v>
      </c>
      <c r="C24" s="19">
        <v>29</v>
      </c>
      <c r="D24" s="19">
        <v>69</v>
      </c>
      <c r="E24" s="19">
        <v>600</v>
      </c>
      <c r="F24" s="19" t="s">
        <v>1</v>
      </c>
      <c r="G24" s="19">
        <v>1200</v>
      </c>
      <c r="H24" s="19">
        <v>810</v>
      </c>
      <c r="I24" s="19">
        <v>800</v>
      </c>
      <c r="J24" s="19">
        <v>965.98409682640192</v>
      </c>
      <c r="M24" s="61"/>
      <c r="N24" s="61"/>
    </row>
    <row r="25" spans="1:17" ht="12.75" customHeight="1" x14ac:dyDescent="0.25">
      <c r="A25" s="18">
        <v>2007</v>
      </c>
      <c r="B25" s="19">
        <v>40</v>
      </c>
      <c r="C25" s="19">
        <v>27</v>
      </c>
      <c r="D25" s="19">
        <v>68</v>
      </c>
      <c r="E25" s="19">
        <v>600</v>
      </c>
      <c r="F25" s="19" t="s">
        <v>1</v>
      </c>
      <c r="G25" s="19">
        <v>1000</v>
      </c>
      <c r="H25" s="19">
        <v>811</v>
      </c>
      <c r="I25" s="19">
        <v>800</v>
      </c>
      <c r="J25" s="19">
        <v>945.06901655708918</v>
      </c>
      <c r="M25" s="61"/>
      <c r="N25" s="61"/>
    </row>
    <row r="26" spans="1:17" ht="12.75" customHeight="1" x14ac:dyDescent="0.25">
      <c r="A26" s="18">
        <v>2008</v>
      </c>
      <c r="B26" s="19">
        <v>42</v>
      </c>
      <c r="C26" s="19">
        <v>33</v>
      </c>
      <c r="D26" s="19">
        <v>79</v>
      </c>
      <c r="E26" s="19">
        <v>600</v>
      </c>
      <c r="F26" s="19" t="s">
        <v>1</v>
      </c>
      <c r="G26" s="19">
        <v>1250</v>
      </c>
      <c r="H26" s="19">
        <v>882</v>
      </c>
      <c r="I26" s="19">
        <v>850</v>
      </c>
      <c r="J26" s="19">
        <v>970.75374376039929</v>
      </c>
      <c r="M26" s="61"/>
      <c r="N26" s="61"/>
    </row>
    <row r="27" spans="1:17" ht="12.75" customHeight="1" x14ac:dyDescent="0.25">
      <c r="A27" s="18">
        <v>2009</v>
      </c>
      <c r="B27" s="19">
        <v>42</v>
      </c>
      <c r="C27" s="19">
        <v>36</v>
      </c>
      <c r="D27" s="19">
        <v>86</v>
      </c>
      <c r="E27" s="19">
        <v>625</v>
      </c>
      <c r="F27" s="19" t="s">
        <v>1</v>
      </c>
      <c r="G27" s="19">
        <v>1200</v>
      </c>
      <c r="H27" s="19">
        <v>883</v>
      </c>
      <c r="I27" s="19">
        <v>800</v>
      </c>
      <c r="J27" s="19">
        <v>918.20340456840904</v>
      </c>
      <c r="M27" s="61"/>
      <c r="N27" s="61"/>
    </row>
    <row r="28" spans="1:17" ht="12.75" customHeight="1" x14ac:dyDescent="0.25">
      <c r="A28" s="18">
        <v>2010</v>
      </c>
      <c r="B28" s="19">
        <v>41</v>
      </c>
      <c r="C28" s="19">
        <v>33</v>
      </c>
      <c r="D28" s="19">
        <v>80.487804878048792</v>
      </c>
      <c r="E28" s="19">
        <v>650</v>
      </c>
      <c r="F28" s="19" t="s">
        <v>1</v>
      </c>
      <c r="G28" s="19">
        <v>1750</v>
      </c>
      <c r="H28" s="19">
        <v>905</v>
      </c>
      <c r="I28" s="19">
        <v>900</v>
      </c>
      <c r="J28" s="19">
        <v>1021.1624293318345</v>
      </c>
      <c r="M28" s="61"/>
      <c r="N28" s="61"/>
    </row>
    <row r="29" spans="1:17" ht="12.75" customHeight="1" x14ac:dyDescent="0.25">
      <c r="A29" s="18">
        <v>2011</v>
      </c>
      <c r="B29" s="19">
        <v>42</v>
      </c>
      <c r="C29" s="19">
        <v>29</v>
      </c>
      <c r="D29" s="19">
        <v>69</v>
      </c>
      <c r="E29" s="19">
        <v>700</v>
      </c>
      <c r="F29" s="19" t="s">
        <v>1</v>
      </c>
      <c r="G29" s="19">
        <v>1100</v>
      </c>
      <c r="H29" s="19">
        <v>886</v>
      </c>
      <c r="I29" s="19">
        <v>900</v>
      </c>
      <c r="J29" s="19">
        <v>991.78306521529714</v>
      </c>
      <c r="M29" s="61"/>
      <c r="N29" s="61"/>
    </row>
    <row r="30" spans="1:17" ht="12.75" customHeight="1" x14ac:dyDescent="0.25">
      <c r="A30" s="18">
        <v>2012</v>
      </c>
      <c r="B30" s="19">
        <v>42</v>
      </c>
      <c r="C30" s="19">
        <v>26</v>
      </c>
      <c r="D30" s="19">
        <v>61.904761904761905</v>
      </c>
      <c r="E30" s="19">
        <v>750</v>
      </c>
      <c r="F30" s="19" t="s">
        <v>1</v>
      </c>
      <c r="G30" s="19">
        <v>1400</v>
      </c>
      <c r="H30" s="19">
        <v>918.27</v>
      </c>
      <c r="I30" s="19">
        <v>900</v>
      </c>
      <c r="J30" s="19">
        <v>983.03946530872065</v>
      </c>
      <c r="M30" s="61"/>
      <c r="N30" s="61"/>
      <c r="Q30" s="81"/>
    </row>
    <row r="31" spans="1:17" ht="12.75" customHeight="1" x14ac:dyDescent="0.25">
      <c r="A31" s="18">
        <v>2013</v>
      </c>
      <c r="B31" s="19">
        <v>42</v>
      </c>
      <c r="C31" s="19">
        <v>36</v>
      </c>
      <c r="D31" s="19">
        <v>86</v>
      </c>
      <c r="E31" s="19">
        <v>600</v>
      </c>
      <c r="F31" s="19" t="s">
        <v>1</v>
      </c>
      <c r="G31" s="19">
        <v>1200</v>
      </c>
      <c r="H31" s="19">
        <v>890</v>
      </c>
      <c r="I31" s="19">
        <v>900</v>
      </c>
      <c r="J31" s="19">
        <v>983.47767942431369</v>
      </c>
      <c r="M31" s="61"/>
      <c r="N31" s="61"/>
    </row>
    <row r="32" spans="1:17" ht="12.75" customHeight="1" x14ac:dyDescent="0.25">
      <c r="A32" s="18">
        <v>2014</v>
      </c>
      <c r="B32" s="19">
        <v>41</v>
      </c>
      <c r="C32" s="19">
        <v>33</v>
      </c>
      <c r="D32" s="19">
        <v>80.487804878048792</v>
      </c>
      <c r="E32" s="19">
        <v>700</v>
      </c>
      <c r="F32" s="19" t="s">
        <v>1</v>
      </c>
      <c r="G32" s="19">
        <v>1100</v>
      </c>
      <c r="H32" s="19">
        <v>911</v>
      </c>
      <c r="I32" s="19">
        <v>900</v>
      </c>
      <c r="J32" s="19">
        <v>985.2658776994482</v>
      </c>
      <c r="M32" s="61"/>
      <c r="N32" s="61"/>
    </row>
    <row r="33" spans="1:14" ht="12.75" customHeight="1" x14ac:dyDescent="0.25">
      <c r="A33" s="18">
        <v>2015</v>
      </c>
      <c r="B33" s="19">
        <v>47</v>
      </c>
      <c r="C33" s="19">
        <v>43</v>
      </c>
      <c r="D33" s="19">
        <v>91</v>
      </c>
      <c r="E33" s="19">
        <v>700</v>
      </c>
      <c r="F33" s="19" t="s">
        <v>1</v>
      </c>
      <c r="G33" s="19">
        <v>1250</v>
      </c>
      <c r="H33" s="19">
        <v>917</v>
      </c>
      <c r="I33" s="19">
        <v>900</v>
      </c>
      <c r="J33" s="19">
        <v>985.70607946385826</v>
      </c>
      <c r="M33" s="61"/>
      <c r="N33" s="61"/>
    </row>
    <row r="34" spans="1:14" ht="12.75" customHeight="1" x14ac:dyDescent="0.25">
      <c r="A34" s="18">
        <v>2016</v>
      </c>
      <c r="B34" s="19">
        <v>49</v>
      </c>
      <c r="C34" s="49">
        <v>45</v>
      </c>
      <c r="D34" s="25">
        <v>91.83673469387756</v>
      </c>
      <c r="E34" s="19">
        <v>650</v>
      </c>
      <c r="F34" s="19" t="s">
        <v>1</v>
      </c>
      <c r="G34" s="19">
        <v>1200</v>
      </c>
      <c r="H34" s="19">
        <v>906.82</v>
      </c>
      <c r="I34" s="19">
        <v>900</v>
      </c>
      <c r="J34" s="19">
        <v>976.11162026356533</v>
      </c>
      <c r="M34" s="61"/>
      <c r="N34" s="61"/>
    </row>
    <row r="35" spans="1:14" ht="12.75" customHeight="1" x14ac:dyDescent="0.25">
      <c r="A35" s="43">
        <v>2017</v>
      </c>
      <c r="B35" s="44">
        <v>54</v>
      </c>
      <c r="C35" s="49">
        <v>51</v>
      </c>
      <c r="D35" s="25">
        <v>94</v>
      </c>
      <c r="E35" s="44">
        <v>650</v>
      </c>
      <c r="F35" s="44" t="s">
        <v>1</v>
      </c>
      <c r="G35" s="44">
        <v>1100</v>
      </c>
      <c r="H35" s="44">
        <v>905.49</v>
      </c>
      <c r="I35" s="44">
        <v>900</v>
      </c>
      <c r="J35" s="44">
        <v>958.89913383626708</v>
      </c>
      <c r="M35" s="61"/>
      <c r="N35" s="61"/>
    </row>
    <row r="36" spans="1:14" ht="12.75" customHeight="1" x14ac:dyDescent="0.25">
      <c r="A36" s="43">
        <v>2018</v>
      </c>
      <c r="B36" s="44">
        <v>53</v>
      </c>
      <c r="C36" s="49">
        <v>51</v>
      </c>
      <c r="D36" s="25">
        <v>96</v>
      </c>
      <c r="E36" s="44">
        <v>700</v>
      </c>
      <c r="F36" s="44" t="s">
        <v>1</v>
      </c>
      <c r="G36" s="44">
        <v>1200</v>
      </c>
      <c r="H36" s="44">
        <v>893.14</v>
      </c>
      <c r="I36" s="44">
        <v>900</v>
      </c>
      <c r="J36" s="44">
        <v>940.532886723508</v>
      </c>
      <c r="M36" s="61"/>
      <c r="N36" s="61"/>
    </row>
    <row r="37" spans="1:14" ht="12.75" customHeight="1" x14ac:dyDescent="0.25">
      <c r="A37" s="43">
        <v>2019</v>
      </c>
      <c r="B37" s="44">
        <v>49</v>
      </c>
      <c r="C37" s="49">
        <v>46</v>
      </c>
      <c r="D37" s="25">
        <v>94</v>
      </c>
      <c r="E37" s="44">
        <v>700</v>
      </c>
      <c r="F37" s="44" t="s">
        <v>1</v>
      </c>
      <c r="G37" s="44">
        <v>1400</v>
      </c>
      <c r="H37" s="44">
        <v>873</v>
      </c>
      <c r="I37" s="44">
        <v>895</v>
      </c>
      <c r="J37" s="44">
        <v>918.91057859151556</v>
      </c>
      <c r="M37" s="61"/>
      <c r="N37" s="61"/>
    </row>
    <row r="38" spans="1:14" ht="12.75" customHeight="1" x14ac:dyDescent="0.25">
      <c r="A38" s="43">
        <v>2020</v>
      </c>
      <c r="B38" s="44">
        <v>53</v>
      </c>
      <c r="C38" s="49">
        <v>52</v>
      </c>
      <c r="D38" s="25">
        <v>98.113207547169807</v>
      </c>
      <c r="E38" s="44">
        <v>750</v>
      </c>
      <c r="F38" s="44" t="s">
        <v>1</v>
      </c>
      <c r="G38" s="44">
        <v>1300</v>
      </c>
      <c r="H38" s="44">
        <v>914.42</v>
      </c>
      <c r="I38" s="44">
        <v>900</v>
      </c>
      <c r="J38" s="44">
        <v>919.47785186949261</v>
      </c>
      <c r="M38" s="61"/>
      <c r="N38" s="61"/>
    </row>
    <row r="39" spans="1:14" ht="12.75" customHeight="1" x14ac:dyDescent="0.25">
      <c r="A39" s="43">
        <v>2021</v>
      </c>
      <c r="B39" s="44">
        <v>51</v>
      </c>
      <c r="C39" s="49">
        <v>49</v>
      </c>
      <c r="D39" s="25">
        <v>96.078431372549019</v>
      </c>
      <c r="E39" s="44">
        <v>400</v>
      </c>
      <c r="F39" s="44" t="s">
        <v>1</v>
      </c>
      <c r="G39" s="44">
        <v>1250</v>
      </c>
      <c r="H39" s="44">
        <v>914.96</v>
      </c>
      <c r="I39" s="44">
        <v>900</v>
      </c>
      <c r="J39" s="44">
        <v>900</v>
      </c>
      <c r="K39" s="61"/>
      <c r="L39" s="61"/>
      <c r="M39" s="15"/>
      <c r="N39" s="61"/>
    </row>
    <row r="40" spans="1:14" ht="6" customHeight="1" x14ac:dyDescent="0.25">
      <c r="A40" s="35"/>
      <c r="B40" s="75"/>
      <c r="C40" s="75"/>
      <c r="D40" s="75"/>
      <c r="E40" s="75"/>
      <c r="F40" s="75"/>
      <c r="G40" s="75"/>
      <c r="H40" s="75"/>
      <c r="I40" s="75"/>
      <c r="J40" s="75"/>
    </row>
    <row r="41" spans="1:14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  <c r="M41" s="61"/>
      <c r="N41" s="61"/>
    </row>
  </sheetData>
  <mergeCells count="8">
    <mergeCell ref="H1:J1"/>
    <mergeCell ref="A41:J4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600-000000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A46"/>
  <sheetViews>
    <sheetView workbookViewId="0">
      <pane ySplit="4" topLeftCell="A34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82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0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0" ht="12.75" customHeight="1" x14ac:dyDescent="0.25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44">
        <v>3301.7713638936052</v>
      </c>
    </row>
    <row r="7" spans="1:10" ht="12.75" customHeight="1" x14ac:dyDescent="0.25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44">
        <v>3649.4045087196937</v>
      </c>
    </row>
    <row r="8" spans="1:10" ht="12.75" customHeight="1" x14ac:dyDescent="0.25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44">
        <v>3306.5805954330858</v>
      </c>
    </row>
    <row r="9" spans="1:10" ht="12.75" customHeight="1" x14ac:dyDescent="0.25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44">
        <v>3021.3046923144643</v>
      </c>
    </row>
    <row r="10" spans="1:10" ht="12.75" customHeight="1" x14ac:dyDescent="0.25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44">
        <v>2766.7093043253931</v>
      </c>
    </row>
    <row r="11" spans="1:10" ht="12.75" customHeight="1" x14ac:dyDescent="0.25">
      <c r="A11" s="18">
        <v>1993</v>
      </c>
      <c r="B11" s="19">
        <v>41</v>
      </c>
      <c r="C11" s="19">
        <v>22</v>
      </c>
      <c r="D11" s="19">
        <v>54</v>
      </c>
      <c r="E11" s="19">
        <v>1000</v>
      </c>
      <c r="F11" s="19" t="s">
        <v>1</v>
      </c>
      <c r="G11" s="19">
        <v>3000</v>
      </c>
      <c r="H11" s="19">
        <v>2059</v>
      </c>
      <c r="I11" s="19">
        <v>2375</v>
      </c>
      <c r="J11" s="19">
        <v>3346.3737323972578</v>
      </c>
    </row>
    <row r="12" spans="1:10" ht="12.75" customHeight="1" x14ac:dyDescent="0.25">
      <c r="A12" s="18">
        <v>1994</v>
      </c>
      <c r="B12" s="19">
        <v>36</v>
      </c>
      <c r="C12" s="19">
        <v>14</v>
      </c>
      <c r="D12" s="19">
        <v>39</v>
      </c>
      <c r="E12" s="19">
        <v>700</v>
      </c>
      <c r="F12" s="19" t="s">
        <v>1</v>
      </c>
      <c r="G12" s="19">
        <v>5000</v>
      </c>
      <c r="H12" s="19">
        <v>2289</v>
      </c>
      <c r="I12" s="19">
        <v>2500</v>
      </c>
      <c r="J12" s="19">
        <v>3448.0368122814771</v>
      </c>
    </row>
    <row r="13" spans="1:10" ht="12.75" customHeight="1" x14ac:dyDescent="0.25">
      <c r="A13" s="18">
        <v>1995</v>
      </c>
      <c r="B13" s="19">
        <v>39</v>
      </c>
      <c r="C13" s="19">
        <v>13</v>
      </c>
      <c r="D13" s="19">
        <v>33</v>
      </c>
      <c r="E13" s="19">
        <v>1200</v>
      </c>
      <c r="F13" s="19" t="s">
        <v>1</v>
      </c>
      <c r="G13" s="19">
        <v>4500</v>
      </c>
      <c r="H13" s="19">
        <v>2398</v>
      </c>
      <c r="I13" s="19">
        <v>2250</v>
      </c>
      <c r="J13" s="19">
        <v>3028.8597317015769</v>
      </c>
    </row>
    <row r="14" spans="1:10" ht="12.75" customHeight="1" x14ac:dyDescent="0.25">
      <c r="A14" s="18">
        <v>1996</v>
      </c>
      <c r="B14" s="19">
        <v>35</v>
      </c>
      <c r="C14" s="19">
        <v>13</v>
      </c>
      <c r="D14" s="19">
        <v>37</v>
      </c>
      <c r="E14" s="19">
        <v>500</v>
      </c>
      <c r="F14" s="19" t="s">
        <v>1</v>
      </c>
      <c r="G14" s="19">
        <v>2500</v>
      </c>
      <c r="H14" s="19">
        <v>1605</v>
      </c>
      <c r="I14" s="19">
        <v>1750</v>
      </c>
      <c r="J14" s="19">
        <v>2343.2793601248536</v>
      </c>
    </row>
    <row r="15" spans="1:10" ht="12.75" customHeight="1" x14ac:dyDescent="0.25">
      <c r="A15" s="18">
        <v>1997</v>
      </c>
      <c r="B15" s="19">
        <v>30</v>
      </c>
      <c r="C15" s="19">
        <v>6</v>
      </c>
      <c r="D15" s="19">
        <v>20</v>
      </c>
      <c r="E15" s="19">
        <v>800</v>
      </c>
      <c r="F15" s="19" t="s">
        <v>1</v>
      </c>
      <c r="G15" s="19">
        <v>2500</v>
      </c>
      <c r="H15" s="19">
        <v>1667</v>
      </c>
      <c r="I15" s="19">
        <v>1600</v>
      </c>
      <c r="J15" s="19">
        <v>2128.3925733555561</v>
      </c>
    </row>
    <row r="16" spans="1:10" ht="12.75" customHeight="1" x14ac:dyDescent="0.25">
      <c r="A16" s="18">
        <v>1998</v>
      </c>
      <c r="B16" s="19">
        <v>35</v>
      </c>
      <c r="C16" s="19">
        <v>8</v>
      </c>
      <c r="D16" s="19">
        <v>23</v>
      </c>
      <c r="E16" s="19">
        <v>500</v>
      </c>
      <c r="F16" s="19" t="s">
        <v>1</v>
      </c>
      <c r="G16" s="19">
        <v>3000</v>
      </c>
      <c r="H16" s="19">
        <v>1788</v>
      </c>
      <c r="I16" s="19">
        <v>1875</v>
      </c>
      <c r="J16" s="19">
        <v>2500.8987563155847</v>
      </c>
    </row>
    <row r="17" spans="1:10" ht="12.75" customHeight="1" x14ac:dyDescent="0.25">
      <c r="A17" s="18">
        <v>1999</v>
      </c>
      <c r="B17" s="19">
        <v>32</v>
      </c>
      <c r="C17" s="19">
        <v>1</v>
      </c>
      <c r="D17" s="19">
        <v>3</v>
      </c>
      <c r="E17" s="19">
        <v>1750</v>
      </c>
      <c r="F17" s="19" t="s">
        <v>1</v>
      </c>
      <c r="G17" s="19">
        <v>1750</v>
      </c>
      <c r="H17" s="19">
        <v>1750</v>
      </c>
      <c r="I17" s="19">
        <v>1750</v>
      </c>
      <c r="J17" s="19">
        <v>2323.4264381600833</v>
      </c>
    </row>
    <row r="18" spans="1:10" ht="12.75" customHeight="1" x14ac:dyDescent="0.25">
      <c r="A18" s="18">
        <v>2000</v>
      </c>
      <c r="B18" s="19">
        <v>21</v>
      </c>
      <c r="C18" s="19">
        <v>6</v>
      </c>
      <c r="D18" s="19">
        <v>29</v>
      </c>
      <c r="E18" s="19">
        <v>1500</v>
      </c>
      <c r="F18" s="19" t="s">
        <v>1</v>
      </c>
      <c r="G18" s="19">
        <v>3500</v>
      </c>
      <c r="H18" s="19">
        <v>2267</v>
      </c>
      <c r="I18" s="19">
        <v>2250</v>
      </c>
      <c r="J18" s="19">
        <v>2960.689774165101</v>
      </c>
    </row>
    <row r="19" spans="1:10" ht="12.75" customHeight="1" x14ac:dyDescent="0.25">
      <c r="A19" s="18">
        <v>2001</v>
      </c>
      <c r="B19" s="19">
        <v>42</v>
      </c>
      <c r="C19" s="19">
        <v>10</v>
      </c>
      <c r="D19" s="19">
        <v>24</v>
      </c>
      <c r="E19" s="19">
        <v>1100</v>
      </c>
      <c r="F19" s="19" t="s">
        <v>1</v>
      </c>
      <c r="G19" s="19">
        <v>2500</v>
      </c>
      <c r="H19" s="19">
        <v>1910</v>
      </c>
      <c r="I19" s="19">
        <v>2000</v>
      </c>
      <c r="J19" s="19">
        <v>2569.845370474372</v>
      </c>
    </row>
    <row r="20" spans="1:10" ht="12.75" customHeight="1" x14ac:dyDescent="0.25">
      <c r="A20" s="18">
        <v>2002</v>
      </c>
      <c r="B20" s="19">
        <v>39</v>
      </c>
      <c r="C20" s="19">
        <v>17</v>
      </c>
      <c r="D20" s="19">
        <v>44</v>
      </c>
      <c r="E20" s="19">
        <v>1000</v>
      </c>
      <c r="F20" s="19" t="s">
        <v>1</v>
      </c>
      <c r="G20" s="19">
        <v>3500</v>
      </c>
      <c r="H20" s="19">
        <v>1953</v>
      </c>
      <c r="I20" s="19">
        <v>1600</v>
      </c>
      <c r="J20" s="19">
        <v>2012.4757192596664</v>
      </c>
    </row>
    <row r="21" spans="1:10" ht="12.75" customHeight="1" x14ac:dyDescent="0.25">
      <c r="A21" s="18">
        <v>2003</v>
      </c>
      <c r="B21" s="19">
        <v>42</v>
      </c>
      <c r="C21" s="19">
        <v>20</v>
      </c>
      <c r="D21" s="19">
        <v>48</v>
      </c>
      <c r="E21" s="19">
        <v>800</v>
      </c>
      <c r="F21" s="19" t="s">
        <v>1</v>
      </c>
      <c r="G21" s="19">
        <v>3000</v>
      </c>
      <c r="H21" s="19">
        <v>1935</v>
      </c>
      <c r="I21" s="19">
        <v>2000</v>
      </c>
      <c r="J21" s="19">
        <v>2468.0162525619357</v>
      </c>
    </row>
    <row r="22" spans="1:10" ht="12.75" customHeight="1" x14ac:dyDescent="0.25">
      <c r="A22" s="18">
        <v>2004</v>
      </c>
      <c r="B22" s="19">
        <v>42</v>
      </c>
      <c r="C22" s="19">
        <v>18</v>
      </c>
      <c r="D22" s="19">
        <v>43</v>
      </c>
      <c r="E22" s="19">
        <v>800</v>
      </c>
      <c r="F22" s="19" t="s">
        <v>1</v>
      </c>
      <c r="G22" s="19">
        <v>3000</v>
      </c>
      <c r="H22" s="19">
        <v>1789</v>
      </c>
      <c r="I22" s="19">
        <v>2000</v>
      </c>
      <c r="J22" s="19">
        <v>2458.9095077738771</v>
      </c>
    </row>
    <row r="23" spans="1:10" ht="12.75" customHeight="1" x14ac:dyDescent="0.25">
      <c r="A23" s="18">
        <v>2005</v>
      </c>
      <c r="B23" s="19">
        <v>42</v>
      </c>
      <c r="C23" s="19">
        <v>20</v>
      </c>
      <c r="D23" s="19">
        <v>48</v>
      </c>
      <c r="E23" s="19">
        <v>800</v>
      </c>
      <c r="F23" s="19" t="s">
        <v>1</v>
      </c>
      <c r="G23" s="19">
        <v>3000</v>
      </c>
      <c r="H23" s="19">
        <v>1565</v>
      </c>
      <c r="I23" s="19">
        <v>1350</v>
      </c>
      <c r="J23" s="19">
        <v>1652.2467101743875</v>
      </c>
    </row>
    <row r="24" spans="1:10" ht="12.75" customHeight="1" x14ac:dyDescent="0.25">
      <c r="A24" s="18">
        <v>2006</v>
      </c>
      <c r="B24" s="19">
        <v>42</v>
      </c>
      <c r="C24" s="19">
        <v>21</v>
      </c>
      <c r="D24" s="19">
        <v>50</v>
      </c>
      <c r="E24" s="19">
        <v>800</v>
      </c>
      <c r="F24" s="19" t="s">
        <v>1</v>
      </c>
      <c r="G24" s="19">
        <v>2500</v>
      </c>
      <c r="H24" s="19">
        <v>1433</v>
      </c>
      <c r="I24" s="19">
        <v>1500</v>
      </c>
      <c r="J24" s="19">
        <v>1811.2201815495036</v>
      </c>
    </row>
    <row r="25" spans="1:10" ht="12.75" customHeight="1" x14ac:dyDescent="0.25">
      <c r="A25" s="18">
        <v>2007</v>
      </c>
      <c r="B25" s="19">
        <v>40</v>
      </c>
      <c r="C25" s="19">
        <v>17</v>
      </c>
      <c r="D25" s="19">
        <v>43</v>
      </c>
      <c r="E25" s="19">
        <v>600</v>
      </c>
      <c r="F25" s="19" t="s">
        <v>1</v>
      </c>
      <c r="G25" s="19">
        <v>2500</v>
      </c>
      <c r="H25" s="19">
        <v>1400</v>
      </c>
      <c r="I25" s="19">
        <v>1500</v>
      </c>
      <c r="J25" s="19">
        <v>1772.0044060445423</v>
      </c>
    </row>
    <row r="26" spans="1:10" ht="12.75" customHeight="1" x14ac:dyDescent="0.25">
      <c r="A26" s="18">
        <v>2008</v>
      </c>
      <c r="B26" s="19">
        <v>42</v>
      </c>
      <c r="C26" s="19">
        <v>10</v>
      </c>
      <c r="D26" s="19">
        <v>24</v>
      </c>
      <c r="E26" s="19">
        <v>600</v>
      </c>
      <c r="F26" s="19" t="s">
        <v>1</v>
      </c>
      <c r="G26" s="19">
        <v>3000</v>
      </c>
      <c r="H26" s="19">
        <v>2010</v>
      </c>
      <c r="I26" s="19">
        <v>2000</v>
      </c>
      <c r="J26" s="19">
        <v>2284.1264559068218</v>
      </c>
    </row>
    <row r="27" spans="1:10" ht="12.75" customHeight="1" x14ac:dyDescent="0.25">
      <c r="A27" s="18">
        <v>2009</v>
      </c>
      <c r="B27" s="19">
        <v>42</v>
      </c>
      <c r="C27" s="19">
        <v>13</v>
      </c>
      <c r="D27" s="19">
        <v>31</v>
      </c>
      <c r="E27" s="19">
        <v>900</v>
      </c>
      <c r="F27" s="19" t="s">
        <v>1</v>
      </c>
      <c r="G27" s="19">
        <v>3000</v>
      </c>
      <c r="H27" s="19">
        <v>1969</v>
      </c>
      <c r="I27" s="19">
        <v>2000</v>
      </c>
      <c r="J27" s="19">
        <v>2295.5085114210228</v>
      </c>
    </row>
    <row r="28" spans="1:10" ht="12.75" customHeight="1" x14ac:dyDescent="0.25">
      <c r="A28" s="18">
        <v>2010</v>
      </c>
      <c r="B28" s="19">
        <v>41</v>
      </c>
      <c r="C28" s="19">
        <v>9</v>
      </c>
      <c r="D28" s="19">
        <v>21.951219512195124</v>
      </c>
      <c r="E28" s="19">
        <v>800</v>
      </c>
      <c r="F28" s="19" t="s">
        <v>1</v>
      </c>
      <c r="G28" s="19">
        <v>4250</v>
      </c>
      <c r="H28" s="19">
        <v>2394</v>
      </c>
      <c r="I28" s="19">
        <v>2500</v>
      </c>
      <c r="J28" s="19">
        <v>2836.5623036995403</v>
      </c>
    </row>
    <row r="29" spans="1:10" ht="12.75" customHeight="1" x14ac:dyDescent="0.25">
      <c r="A29" s="18">
        <v>2011</v>
      </c>
      <c r="B29" s="19">
        <v>42</v>
      </c>
      <c r="C29" s="19">
        <v>7</v>
      </c>
      <c r="D29" s="19">
        <v>17</v>
      </c>
      <c r="E29" s="19">
        <v>1000</v>
      </c>
      <c r="F29" s="19" t="s">
        <v>1</v>
      </c>
      <c r="G29" s="19">
        <v>3000</v>
      </c>
      <c r="H29" s="19">
        <v>2257</v>
      </c>
      <c r="I29" s="19">
        <v>2500</v>
      </c>
      <c r="J29" s="19">
        <v>2754.9529589313811</v>
      </c>
    </row>
    <row r="30" spans="1:10" ht="12.75" customHeight="1" x14ac:dyDescent="0.25">
      <c r="A30" s="18">
        <v>2012</v>
      </c>
      <c r="B30" s="19">
        <v>42</v>
      </c>
      <c r="C30" s="19">
        <v>5</v>
      </c>
      <c r="D30" s="19">
        <v>11.904761904761903</v>
      </c>
      <c r="E30" s="19">
        <v>875</v>
      </c>
      <c r="F30" s="19" t="s">
        <v>1</v>
      </c>
      <c r="G30" s="19">
        <v>2500</v>
      </c>
      <c r="H30" s="19">
        <v>1775</v>
      </c>
      <c r="I30" s="19">
        <v>2000</v>
      </c>
      <c r="J30" s="19">
        <v>2184.5321451304903</v>
      </c>
    </row>
    <row r="31" spans="1:10" ht="12.75" customHeight="1" x14ac:dyDescent="0.25">
      <c r="A31" s="18">
        <v>2013</v>
      </c>
      <c r="B31" s="19">
        <v>42</v>
      </c>
      <c r="C31" s="19">
        <v>6</v>
      </c>
      <c r="D31" s="19">
        <v>14</v>
      </c>
      <c r="E31" s="19">
        <v>1000</v>
      </c>
      <c r="F31" s="19" t="s">
        <v>1</v>
      </c>
      <c r="G31" s="19">
        <v>2500</v>
      </c>
      <c r="H31" s="19">
        <v>1475</v>
      </c>
      <c r="I31" s="19">
        <v>1175</v>
      </c>
      <c r="J31" s="19">
        <v>1283.9847481372985</v>
      </c>
    </row>
    <row r="32" spans="1:10" ht="12.75" customHeight="1" x14ac:dyDescent="0.25">
      <c r="A32" s="18">
        <v>2014</v>
      </c>
      <c r="B32" s="19">
        <v>41</v>
      </c>
      <c r="C32" s="19">
        <v>3</v>
      </c>
      <c r="D32" s="19">
        <v>7.3170731707317067</v>
      </c>
      <c r="E32" s="19">
        <v>1000</v>
      </c>
      <c r="F32" s="19" t="s">
        <v>1</v>
      </c>
      <c r="G32" s="19">
        <v>3000</v>
      </c>
      <c r="H32" s="19">
        <v>1700</v>
      </c>
      <c r="I32" s="19">
        <v>1100</v>
      </c>
      <c r="J32" s="19">
        <v>1204.2138505215478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18">
        <v>2015</v>
      </c>
      <c r="B33" s="19">
        <v>47</v>
      </c>
      <c r="C33" s="19">
        <v>8</v>
      </c>
      <c r="D33" s="19">
        <v>17</v>
      </c>
      <c r="E33" s="19">
        <v>800</v>
      </c>
      <c r="F33" s="19" t="s">
        <v>1</v>
      </c>
      <c r="G33" s="19">
        <v>1750</v>
      </c>
      <c r="H33" s="19">
        <v>1325</v>
      </c>
      <c r="I33" s="19">
        <v>1250</v>
      </c>
      <c r="J33" s="19">
        <v>1369.036221477581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18">
        <v>2016</v>
      </c>
      <c r="B34" s="19">
        <v>49</v>
      </c>
      <c r="C34" s="49">
        <v>12</v>
      </c>
      <c r="D34" s="25">
        <v>24.489795918367346</v>
      </c>
      <c r="E34" s="19">
        <v>700</v>
      </c>
      <c r="F34" s="19" t="s">
        <v>1</v>
      </c>
      <c r="G34" s="19">
        <v>2500</v>
      </c>
      <c r="H34" s="19">
        <v>1381.33</v>
      </c>
      <c r="I34" s="19">
        <v>1188</v>
      </c>
      <c r="J34" s="19">
        <v>1288.4673387479063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43">
        <v>2017</v>
      </c>
      <c r="B35" s="44">
        <v>54</v>
      </c>
      <c r="C35" s="49">
        <v>8</v>
      </c>
      <c r="D35" s="25">
        <v>15</v>
      </c>
      <c r="E35" s="44">
        <v>625</v>
      </c>
      <c r="F35" s="44" t="s">
        <v>1</v>
      </c>
      <c r="G35" s="44">
        <v>5000</v>
      </c>
      <c r="H35" s="44">
        <v>1750</v>
      </c>
      <c r="I35" s="44">
        <v>1350</v>
      </c>
      <c r="J35" s="44">
        <v>1438.3487007544006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43">
        <v>2018</v>
      </c>
      <c r="B36" s="44">
        <v>53</v>
      </c>
      <c r="C36" s="49">
        <v>15</v>
      </c>
      <c r="D36" s="25">
        <v>28</v>
      </c>
      <c r="E36" s="44">
        <v>750</v>
      </c>
      <c r="F36" s="44" t="s">
        <v>1</v>
      </c>
      <c r="G36" s="44">
        <v>2500</v>
      </c>
      <c r="H36" s="44">
        <v>1256.67</v>
      </c>
      <c r="I36" s="44">
        <v>1000</v>
      </c>
      <c r="J36" s="44">
        <v>1045.0365408038977</v>
      </c>
    </row>
    <row r="37" spans="1:1021 1031:2041 2051:3071 3081:4091 4101:5111 5121:6141 6151:7161 7171:8191 8201:9211 9221:10231 10241:11261 11271:12281 12291:13311 13321:14331 14341:15351 15361:16381" ht="12.75" customHeight="1" x14ac:dyDescent="0.25">
      <c r="A37" s="43">
        <v>2019</v>
      </c>
      <c r="B37" s="44">
        <v>49</v>
      </c>
      <c r="C37" s="49">
        <v>8</v>
      </c>
      <c r="D37" s="25">
        <v>16</v>
      </c>
      <c r="E37" s="44">
        <v>800</v>
      </c>
      <c r="F37" s="44" t="s">
        <v>1</v>
      </c>
      <c r="G37" s="44">
        <v>1750</v>
      </c>
      <c r="H37" s="44">
        <v>1162</v>
      </c>
      <c r="I37" s="44">
        <v>1000</v>
      </c>
      <c r="J37" s="44">
        <v>1026.7157302698497</v>
      </c>
    </row>
    <row r="38" spans="1:1021 1031:2041 2051:3071 3081:4091 4101:5111 5121:6141 6151:7161 7171:8191 8201:9211 9221:10231 10241:11261 11271:12281 12291:13311 13321:14331 14341:15351 15361:16381" ht="12.75" customHeight="1" x14ac:dyDescent="0.25">
      <c r="A38" s="43">
        <v>2020</v>
      </c>
      <c r="B38" s="44">
        <v>53</v>
      </c>
      <c r="C38" s="49">
        <v>8</v>
      </c>
      <c r="D38" s="25">
        <v>15.09433962264151</v>
      </c>
      <c r="E38" s="44">
        <v>525</v>
      </c>
      <c r="F38" s="44" t="s">
        <v>1</v>
      </c>
      <c r="G38" s="44">
        <v>1750</v>
      </c>
      <c r="H38" s="44">
        <v>1190.6300000000001</v>
      </c>
      <c r="I38" s="44">
        <v>1000</v>
      </c>
      <c r="J38" s="44">
        <v>1021.6420576327696</v>
      </c>
    </row>
    <row r="39" spans="1:1021 1031:2041 2051:3071 3081:4091 4101:5111 5121:6141 6151:7161 7171:8191 8201:9211 9221:10231 10241:11261 11271:12281 12291:13311 13321:14331 14341:15351 15361:16381" ht="12.75" customHeight="1" x14ac:dyDescent="0.25">
      <c r="A39" s="43">
        <v>2021</v>
      </c>
      <c r="B39" s="44">
        <v>51</v>
      </c>
      <c r="C39" s="49">
        <v>7</v>
      </c>
      <c r="D39" s="25">
        <v>13.725490196078432</v>
      </c>
      <c r="E39" s="44">
        <v>900</v>
      </c>
      <c r="F39" s="44" t="s">
        <v>1</v>
      </c>
      <c r="G39" s="44">
        <v>1750</v>
      </c>
      <c r="H39" s="44">
        <v>1200</v>
      </c>
      <c r="I39" s="44">
        <v>1000</v>
      </c>
      <c r="J39" s="44">
        <v>1000</v>
      </c>
      <c r="K39" s="61"/>
      <c r="L39" s="61"/>
      <c r="N39" s="61"/>
    </row>
    <row r="40" spans="1:1021 1031:2041 2051:3071 3081:4091 4101:5111 5121:6141 6151:7161 7171:8191 8201:9211 9221:10231 10241:11261 11271:12281 12291:13311 13321:14331 14341:15351 15361:16381" ht="6" customHeight="1" x14ac:dyDescent="0.25">
      <c r="A40" s="35"/>
      <c r="B40" s="69"/>
      <c r="C40" s="69"/>
      <c r="D40" s="69"/>
      <c r="E40" s="69"/>
      <c r="F40" s="69"/>
      <c r="G40" s="69"/>
      <c r="H40" s="69"/>
      <c r="I40" s="69"/>
      <c r="J40" s="69"/>
    </row>
    <row r="41" spans="1:1021 1031:2041 2051:3071 3081:4091 4101:5111 5121:6141 6151:7161 7171:8191 8201:9211 9221:10231 10241:11261 11271:12281 12291:13311 13321:14331 14341:15351 15361:16381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</row>
    <row r="42" spans="1:1021 1031:2041 2051:3071 3081:4091 4101:5111 5121:6141 6151:7161 7171:8191 8201:9211 9221:10231 10241:11261 11271:12281 12291:13311 13321:14331 14341:15351 15361:16381" ht="6" customHeight="1" x14ac:dyDescent="0.25">
      <c r="K42" s="16"/>
    </row>
    <row r="43" spans="1:1021 1031:2041 2051:3071 3081:4091 4101:5111 5121:6141 6151:7161 7171:8191 8201:9211 9221:10231 10241:11261 11271:12281 12291:13311 13321:14331 14341:15351 15361:16381" s="40" customFormat="1" ht="30" customHeight="1" x14ac:dyDescent="0.25">
      <c r="A43" s="152" t="s">
        <v>53</v>
      </c>
      <c r="B43" s="152"/>
      <c r="C43" s="152"/>
      <c r="D43" s="152"/>
      <c r="E43" s="152"/>
      <c r="F43" s="152"/>
      <c r="G43" s="152"/>
      <c r="H43" s="152"/>
      <c r="I43" s="152"/>
      <c r="J43" s="152"/>
      <c r="K43" s="39"/>
      <c r="U43" s="39"/>
      <c r="AE43" s="39"/>
      <c r="AO43" s="39"/>
      <c r="AY43" s="39"/>
      <c r="BI43" s="39"/>
      <c r="BS43" s="39"/>
      <c r="CC43" s="39"/>
      <c r="CM43" s="39"/>
      <c r="CW43" s="39"/>
      <c r="DG43" s="39"/>
      <c r="DQ43" s="39"/>
      <c r="EA43" s="39"/>
      <c r="EK43" s="39"/>
      <c r="EU43" s="39"/>
      <c r="FE43" s="39"/>
      <c r="FO43" s="39"/>
      <c r="FY43" s="39"/>
      <c r="GI43" s="39"/>
      <c r="GS43" s="39"/>
      <c r="HC43" s="39"/>
      <c r="HM43" s="39"/>
      <c r="HW43" s="39"/>
      <c r="IG43" s="39"/>
      <c r="IQ43" s="39"/>
      <c r="JA43" s="39"/>
      <c r="JK43" s="39"/>
      <c r="JU43" s="39"/>
      <c r="KE43" s="39"/>
      <c r="KO43" s="39"/>
      <c r="KY43" s="39"/>
      <c r="LI43" s="39"/>
      <c r="LS43" s="39"/>
      <c r="MC43" s="39"/>
      <c r="MM43" s="39"/>
      <c r="MW43" s="39"/>
      <c r="NG43" s="39"/>
      <c r="NQ43" s="39"/>
      <c r="OA43" s="39"/>
      <c r="OK43" s="39"/>
      <c r="OU43" s="39"/>
      <c r="PE43" s="39"/>
      <c r="PO43" s="39"/>
      <c r="PY43" s="39"/>
      <c r="QI43" s="39"/>
      <c r="QS43" s="39"/>
      <c r="RC43" s="39"/>
      <c r="RM43" s="39"/>
      <c r="RW43" s="39"/>
      <c r="SG43" s="39"/>
      <c r="SQ43" s="39"/>
      <c r="TA43" s="39"/>
      <c r="TK43" s="39"/>
      <c r="TU43" s="39"/>
      <c r="UE43" s="39"/>
      <c r="UO43" s="39"/>
      <c r="UY43" s="39"/>
      <c r="VI43" s="39"/>
      <c r="VS43" s="39"/>
      <c r="WC43" s="39"/>
      <c r="WM43" s="39"/>
      <c r="WW43" s="39"/>
      <c r="XG43" s="39"/>
      <c r="XQ43" s="39"/>
      <c r="YA43" s="39"/>
      <c r="YK43" s="39"/>
      <c r="YU43" s="39"/>
      <c r="ZE43" s="39"/>
      <c r="ZO43" s="39"/>
      <c r="ZY43" s="39"/>
      <c r="AAI43" s="39"/>
      <c r="AAS43" s="39"/>
      <c r="ABC43" s="39"/>
      <c r="ABM43" s="39"/>
      <c r="ABW43" s="39"/>
      <c r="ACG43" s="39"/>
      <c r="ACQ43" s="39"/>
      <c r="ADA43" s="39"/>
      <c r="ADK43" s="39"/>
      <c r="ADU43" s="39"/>
      <c r="AEE43" s="39"/>
      <c r="AEO43" s="39"/>
      <c r="AEY43" s="39"/>
      <c r="AFI43" s="39"/>
      <c r="AFS43" s="39"/>
      <c r="AGC43" s="39"/>
      <c r="AGM43" s="39"/>
      <c r="AGW43" s="39"/>
      <c r="AHG43" s="39"/>
      <c r="AHQ43" s="39"/>
      <c r="AIA43" s="39"/>
      <c r="AIK43" s="39"/>
      <c r="AIU43" s="39"/>
      <c r="AJE43" s="39"/>
      <c r="AJO43" s="39"/>
      <c r="AJY43" s="39"/>
      <c r="AKI43" s="39"/>
      <c r="AKS43" s="39"/>
      <c r="ALC43" s="39"/>
      <c r="ALM43" s="39"/>
      <c r="ALW43" s="39"/>
      <c r="AMG43" s="39"/>
      <c r="AMQ43" s="39"/>
      <c r="ANA43" s="39"/>
      <c r="ANK43" s="39"/>
      <c r="ANU43" s="39"/>
      <c r="AOE43" s="39"/>
      <c r="AOO43" s="39"/>
      <c r="AOY43" s="39"/>
      <c r="API43" s="39"/>
      <c r="APS43" s="39"/>
      <c r="AQC43" s="39"/>
      <c r="AQM43" s="39"/>
      <c r="AQW43" s="39"/>
      <c r="ARG43" s="39"/>
      <c r="ARQ43" s="39"/>
      <c r="ASA43" s="39"/>
      <c r="ASK43" s="39"/>
      <c r="ASU43" s="39"/>
      <c r="ATE43" s="39"/>
      <c r="ATO43" s="39"/>
      <c r="ATY43" s="39"/>
      <c r="AUI43" s="39"/>
      <c r="AUS43" s="39"/>
      <c r="AVC43" s="39"/>
      <c r="AVM43" s="39"/>
      <c r="AVW43" s="39"/>
      <c r="AWG43" s="39"/>
      <c r="AWQ43" s="39"/>
      <c r="AXA43" s="39"/>
      <c r="AXK43" s="39"/>
      <c r="AXU43" s="39"/>
      <c r="AYE43" s="39"/>
      <c r="AYO43" s="39"/>
      <c r="AYY43" s="39"/>
      <c r="AZI43" s="39"/>
      <c r="AZS43" s="39"/>
      <c r="BAC43" s="39"/>
      <c r="BAM43" s="39"/>
      <c r="BAW43" s="39"/>
      <c r="BBG43" s="39"/>
      <c r="BBQ43" s="39"/>
      <c r="BCA43" s="39"/>
      <c r="BCK43" s="39"/>
      <c r="BCU43" s="39"/>
      <c r="BDE43" s="39"/>
      <c r="BDO43" s="39"/>
      <c r="BDY43" s="39"/>
      <c r="BEI43" s="39"/>
      <c r="BES43" s="39"/>
      <c r="BFC43" s="39"/>
      <c r="BFM43" s="39"/>
      <c r="BFW43" s="39"/>
      <c r="BGG43" s="39"/>
      <c r="BGQ43" s="39"/>
      <c r="BHA43" s="39"/>
      <c r="BHK43" s="39"/>
      <c r="BHU43" s="39"/>
      <c r="BIE43" s="39"/>
      <c r="BIO43" s="39"/>
      <c r="BIY43" s="39"/>
      <c r="BJI43" s="39"/>
      <c r="BJS43" s="39"/>
      <c r="BKC43" s="39"/>
      <c r="BKM43" s="39"/>
      <c r="BKW43" s="39"/>
      <c r="BLG43" s="39"/>
      <c r="BLQ43" s="39"/>
      <c r="BMA43" s="39"/>
      <c r="BMK43" s="39"/>
      <c r="BMU43" s="39"/>
      <c r="BNE43" s="39"/>
      <c r="BNO43" s="39"/>
      <c r="BNY43" s="39"/>
      <c r="BOI43" s="39"/>
      <c r="BOS43" s="39"/>
      <c r="BPC43" s="39"/>
      <c r="BPM43" s="39"/>
      <c r="BPW43" s="39"/>
      <c r="BQG43" s="39"/>
      <c r="BQQ43" s="39"/>
      <c r="BRA43" s="39"/>
      <c r="BRK43" s="39"/>
      <c r="BRU43" s="39"/>
      <c r="BSE43" s="39"/>
      <c r="BSO43" s="39"/>
      <c r="BSY43" s="39"/>
      <c r="BTI43" s="39"/>
      <c r="BTS43" s="39"/>
      <c r="BUC43" s="39"/>
      <c r="BUM43" s="39"/>
      <c r="BUW43" s="39"/>
      <c r="BVG43" s="39"/>
      <c r="BVQ43" s="39"/>
      <c r="BWA43" s="39"/>
      <c r="BWK43" s="39"/>
      <c r="BWU43" s="39"/>
      <c r="BXE43" s="39"/>
      <c r="BXO43" s="39"/>
      <c r="BXY43" s="39"/>
      <c r="BYI43" s="39"/>
      <c r="BYS43" s="39"/>
      <c r="BZC43" s="39"/>
      <c r="BZM43" s="39"/>
      <c r="BZW43" s="39"/>
      <c r="CAG43" s="39"/>
      <c r="CAQ43" s="39"/>
      <c r="CBA43" s="39"/>
      <c r="CBK43" s="39"/>
      <c r="CBU43" s="39"/>
      <c r="CCE43" s="39"/>
      <c r="CCO43" s="39"/>
      <c r="CCY43" s="39"/>
      <c r="CDI43" s="39"/>
      <c r="CDS43" s="39"/>
      <c r="CEC43" s="39"/>
      <c r="CEM43" s="39"/>
      <c r="CEW43" s="39"/>
      <c r="CFG43" s="39"/>
      <c r="CFQ43" s="39"/>
      <c r="CGA43" s="39"/>
      <c r="CGK43" s="39"/>
      <c r="CGU43" s="39"/>
      <c r="CHE43" s="39"/>
      <c r="CHO43" s="39"/>
      <c r="CHY43" s="39"/>
      <c r="CII43" s="39"/>
      <c r="CIS43" s="39"/>
      <c r="CJC43" s="39"/>
      <c r="CJM43" s="39"/>
      <c r="CJW43" s="39"/>
      <c r="CKG43" s="39"/>
      <c r="CKQ43" s="39"/>
      <c r="CLA43" s="39"/>
      <c r="CLK43" s="39"/>
      <c r="CLU43" s="39"/>
      <c r="CME43" s="39"/>
      <c r="CMO43" s="39"/>
      <c r="CMY43" s="39"/>
      <c r="CNI43" s="39"/>
      <c r="CNS43" s="39"/>
      <c r="COC43" s="39"/>
      <c r="COM43" s="39"/>
      <c r="COW43" s="39"/>
      <c r="CPG43" s="39"/>
      <c r="CPQ43" s="39"/>
      <c r="CQA43" s="39"/>
      <c r="CQK43" s="39"/>
      <c r="CQU43" s="39"/>
      <c r="CRE43" s="39"/>
      <c r="CRO43" s="39"/>
      <c r="CRY43" s="39"/>
      <c r="CSI43" s="39"/>
      <c r="CSS43" s="39"/>
      <c r="CTC43" s="39"/>
      <c r="CTM43" s="39"/>
      <c r="CTW43" s="39"/>
      <c r="CUG43" s="39"/>
      <c r="CUQ43" s="39"/>
      <c r="CVA43" s="39"/>
      <c r="CVK43" s="39"/>
      <c r="CVU43" s="39"/>
      <c r="CWE43" s="39"/>
      <c r="CWO43" s="39"/>
      <c r="CWY43" s="39"/>
      <c r="CXI43" s="39"/>
      <c r="CXS43" s="39"/>
      <c r="CYC43" s="39"/>
      <c r="CYM43" s="39"/>
      <c r="CYW43" s="39"/>
      <c r="CZG43" s="39"/>
      <c r="CZQ43" s="39"/>
      <c r="DAA43" s="39"/>
      <c r="DAK43" s="39"/>
      <c r="DAU43" s="39"/>
      <c r="DBE43" s="39"/>
      <c r="DBO43" s="39"/>
      <c r="DBY43" s="39"/>
      <c r="DCI43" s="39"/>
      <c r="DCS43" s="39"/>
      <c r="DDC43" s="39"/>
      <c r="DDM43" s="39"/>
      <c r="DDW43" s="39"/>
      <c r="DEG43" s="39"/>
      <c r="DEQ43" s="39"/>
      <c r="DFA43" s="39"/>
      <c r="DFK43" s="39"/>
      <c r="DFU43" s="39"/>
      <c r="DGE43" s="39"/>
      <c r="DGO43" s="39"/>
      <c r="DGY43" s="39"/>
      <c r="DHI43" s="39"/>
      <c r="DHS43" s="39"/>
      <c r="DIC43" s="39"/>
      <c r="DIM43" s="39"/>
      <c r="DIW43" s="39"/>
      <c r="DJG43" s="39"/>
      <c r="DJQ43" s="39"/>
      <c r="DKA43" s="39"/>
      <c r="DKK43" s="39"/>
      <c r="DKU43" s="39"/>
      <c r="DLE43" s="39"/>
      <c r="DLO43" s="39"/>
      <c r="DLY43" s="39"/>
      <c r="DMI43" s="39"/>
      <c r="DMS43" s="39"/>
      <c r="DNC43" s="39"/>
      <c r="DNM43" s="39"/>
      <c r="DNW43" s="39"/>
      <c r="DOG43" s="39"/>
      <c r="DOQ43" s="39"/>
      <c r="DPA43" s="39"/>
      <c r="DPK43" s="39"/>
      <c r="DPU43" s="39"/>
      <c r="DQE43" s="39"/>
      <c r="DQO43" s="39"/>
      <c r="DQY43" s="39"/>
      <c r="DRI43" s="39"/>
      <c r="DRS43" s="39"/>
      <c r="DSC43" s="39"/>
      <c r="DSM43" s="39"/>
      <c r="DSW43" s="39"/>
      <c r="DTG43" s="39"/>
      <c r="DTQ43" s="39"/>
      <c r="DUA43" s="39"/>
      <c r="DUK43" s="39"/>
      <c r="DUU43" s="39"/>
      <c r="DVE43" s="39"/>
      <c r="DVO43" s="39"/>
      <c r="DVY43" s="39"/>
      <c r="DWI43" s="39"/>
      <c r="DWS43" s="39"/>
      <c r="DXC43" s="39"/>
      <c r="DXM43" s="39"/>
      <c r="DXW43" s="39"/>
      <c r="DYG43" s="39"/>
      <c r="DYQ43" s="39"/>
      <c r="DZA43" s="39"/>
      <c r="DZK43" s="39"/>
      <c r="DZU43" s="39"/>
      <c r="EAE43" s="39"/>
      <c r="EAO43" s="39"/>
      <c r="EAY43" s="39"/>
      <c r="EBI43" s="39"/>
      <c r="EBS43" s="39"/>
      <c r="ECC43" s="39"/>
      <c r="ECM43" s="39"/>
      <c r="ECW43" s="39"/>
      <c r="EDG43" s="39"/>
      <c r="EDQ43" s="39"/>
      <c r="EEA43" s="39"/>
      <c r="EEK43" s="39"/>
      <c r="EEU43" s="39"/>
      <c r="EFE43" s="39"/>
      <c r="EFO43" s="39"/>
      <c r="EFY43" s="39"/>
      <c r="EGI43" s="39"/>
      <c r="EGS43" s="39"/>
      <c r="EHC43" s="39"/>
      <c r="EHM43" s="39"/>
      <c r="EHW43" s="39"/>
      <c r="EIG43" s="39"/>
      <c r="EIQ43" s="39"/>
      <c r="EJA43" s="39"/>
      <c r="EJK43" s="39"/>
      <c r="EJU43" s="39"/>
      <c r="EKE43" s="39"/>
      <c r="EKO43" s="39"/>
      <c r="EKY43" s="39"/>
      <c r="ELI43" s="39"/>
      <c r="ELS43" s="39"/>
      <c r="EMC43" s="39"/>
      <c r="EMM43" s="39"/>
      <c r="EMW43" s="39"/>
      <c r="ENG43" s="39"/>
      <c r="ENQ43" s="39"/>
      <c r="EOA43" s="39"/>
      <c r="EOK43" s="39"/>
      <c r="EOU43" s="39"/>
      <c r="EPE43" s="39"/>
      <c r="EPO43" s="39"/>
      <c r="EPY43" s="39"/>
      <c r="EQI43" s="39"/>
      <c r="EQS43" s="39"/>
      <c r="ERC43" s="39"/>
      <c r="ERM43" s="39"/>
      <c r="ERW43" s="39"/>
      <c r="ESG43" s="39"/>
      <c r="ESQ43" s="39"/>
      <c r="ETA43" s="39"/>
      <c r="ETK43" s="39"/>
      <c r="ETU43" s="39"/>
      <c r="EUE43" s="39"/>
      <c r="EUO43" s="39"/>
      <c r="EUY43" s="39"/>
      <c r="EVI43" s="39"/>
      <c r="EVS43" s="39"/>
      <c r="EWC43" s="39"/>
      <c r="EWM43" s="39"/>
      <c r="EWW43" s="39"/>
      <c r="EXG43" s="39"/>
      <c r="EXQ43" s="39"/>
      <c r="EYA43" s="39"/>
      <c r="EYK43" s="39"/>
      <c r="EYU43" s="39"/>
      <c r="EZE43" s="39"/>
      <c r="EZO43" s="39"/>
      <c r="EZY43" s="39"/>
      <c r="FAI43" s="39"/>
      <c r="FAS43" s="39"/>
      <c r="FBC43" s="39"/>
      <c r="FBM43" s="39"/>
      <c r="FBW43" s="39"/>
      <c r="FCG43" s="39"/>
      <c r="FCQ43" s="39"/>
      <c r="FDA43" s="39"/>
      <c r="FDK43" s="39"/>
      <c r="FDU43" s="39"/>
      <c r="FEE43" s="39"/>
      <c r="FEO43" s="39"/>
      <c r="FEY43" s="39"/>
      <c r="FFI43" s="39"/>
      <c r="FFS43" s="39"/>
      <c r="FGC43" s="39"/>
      <c r="FGM43" s="39"/>
      <c r="FGW43" s="39"/>
      <c r="FHG43" s="39"/>
      <c r="FHQ43" s="39"/>
      <c r="FIA43" s="39"/>
      <c r="FIK43" s="39"/>
      <c r="FIU43" s="39"/>
      <c r="FJE43" s="39"/>
      <c r="FJO43" s="39"/>
      <c r="FJY43" s="39"/>
      <c r="FKI43" s="39"/>
      <c r="FKS43" s="39"/>
      <c r="FLC43" s="39"/>
      <c r="FLM43" s="39"/>
      <c r="FLW43" s="39"/>
      <c r="FMG43" s="39"/>
      <c r="FMQ43" s="39"/>
      <c r="FNA43" s="39"/>
      <c r="FNK43" s="39"/>
      <c r="FNU43" s="39"/>
      <c r="FOE43" s="39"/>
      <c r="FOO43" s="39"/>
      <c r="FOY43" s="39"/>
      <c r="FPI43" s="39"/>
      <c r="FPS43" s="39"/>
      <c r="FQC43" s="39"/>
      <c r="FQM43" s="39"/>
      <c r="FQW43" s="39"/>
      <c r="FRG43" s="39"/>
      <c r="FRQ43" s="39"/>
      <c r="FSA43" s="39"/>
      <c r="FSK43" s="39"/>
      <c r="FSU43" s="39"/>
      <c r="FTE43" s="39"/>
      <c r="FTO43" s="39"/>
      <c r="FTY43" s="39"/>
      <c r="FUI43" s="39"/>
      <c r="FUS43" s="39"/>
      <c r="FVC43" s="39"/>
      <c r="FVM43" s="39"/>
      <c r="FVW43" s="39"/>
      <c r="FWG43" s="39"/>
      <c r="FWQ43" s="39"/>
      <c r="FXA43" s="39"/>
      <c r="FXK43" s="39"/>
      <c r="FXU43" s="39"/>
      <c r="FYE43" s="39"/>
      <c r="FYO43" s="39"/>
      <c r="FYY43" s="39"/>
      <c r="FZI43" s="39"/>
      <c r="FZS43" s="39"/>
      <c r="GAC43" s="39"/>
      <c r="GAM43" s="39"/>
      <c r="GAW43" s="39"/>
      <c r="GBG43" s="39"/>
      <c r="GBQ43" s="39"/>
      <c r="GCA43" s="39"/>
      <c r="GCK43" s="39"/>
      <c r="GCU43" s="39"/>
      <c r="GDE43" s="39"/>
      <c r="GDO43" s="39"/>
      <c r="GDY43" s="39"/>
      <c r="GEI43" s="39"/>
      <c r="GES43" s="39"/>
      <c r="GFC43" s="39"/>
      <c r="GFM43" s="39"/>
      <c r="GFW43" s="39"/>
      <c r="GGG43" s="39"/>
      <c r="GGQ43" s="39"/>
      <c r="GHA43" s="39"/>
      <c r="GHK43" s="39"/>
      <c r="GHU43" s="39"/>
      <c r="GIE43" s="39"/>
      <c r="GIO43" s="39"/>
      <c r="GIY43" s="39"/>
      <c r="GJI43" s="39"/>
      <c r="GJS43" s="39"/>
      <c r="GKC43" s="39"/>
      <c r="GKM43" s="39"/>
      <c r="GKW43" s="39"/>
      <c r="GLG43" s="39"/>
      <c r="GLQ43" s="39"/>
      <c r="GMA43" s="39"/>
      <c r="GMK43" s="39"/>
      <c r="GMU43" s="39"/>
      <c r="GNE43" s="39"/>
      <c r="GNO43" s="39"/>
      <c r="GNY43" s="39"/>
      <c r="GOI43" s="39"/>
      <c r="GOS43" s="39"/>
      <c r="GPC43" s="39"/>
      <c r="GPM43" s="39"/>
      <c r="GPW43" s="39"/>
      <c r="GQG43" s="39"/>
      <c r="GQQ43" s="39"/>
      <c r="GRA43" s="39"/>
      <c r="GRK43" s="39"/>
      <c r="GRU43" s="39"/>
      <c r="GSE43" s="39"/>
      <c r="GSO43" s="39"/>
      <c r="GSY43" s="39"/>
      <c r="GTI43" s="39"/>
      <c r="GTS43" s="39"/>
      <c r="GUC43" s="39"/>
      <c r="GUM43" s="39"/>
      <c r="GUW43" s="39"/>
      <c r="GVG43" s="39"/>
      <c r="GVQ43" s="39"/>
      <c r="GWA43" s="39"/>
      <c r="GWK43" s="39"/>
      <c r="GWU43" s="39"/>
      <c r="GXE43" s="39"/>
      <c r="GXO43" s="39"/>
      <c r="GXY43" s="39"/>
      <c r="GYI43" s="39"/>
      <c r="GYS43" s="39"/>
      <c r="GZC43" s="39"/>
      <c r="GZM43" s="39"/>
      <c r="GZW43" s="39"/>
      <c r="HAG43" s="39"/>
      <c r="HAQ43" s="39"/>
      <c r="HBA43" s="39"/>
      <c r="HBK43" s="39"/>
      <c r="HBU43" s="39"/>
      <c r="HCE43" s="39"/>
      <c r="HCO43" s="39"/>
      <c r="HCY43" s="39"/>
      <c r="HDI43" s="39"/>
      <c r="HDS43" s="39"/>
      <c r="HEC43" s="39"/>
      <c r="HEM43" s="39"/>
      <c r="HEW43" s="39"/>
      <c r="HFG43" s="39"/>
      <c r="HFQ43" s="39"/>
      <c r="HGA43" s="39"/>
      <c r="HGK43" s="39"/>
      <c r="HGU43" s="39"/>
      <c r="HHE43" s="39"/>
      <c r="HHO43" s="39"/>
      <c r="HHY43" s="39"/>
      <c r="HII43" s="39"/>
      <c r="HIS43" s="39"/>
      <c r="HJC43" s="39"/>
      <c r="HJM43" s="39"/>
      <c r="HJW43" s="39"/>
      <c r="HKG43" s="39"/>
      <c r="HKQ43" s="39"/>
      <c r="HLA43" s="39"/>
      <c r="HLK43" s="39"/>
      <c r="HLU43" s="39"/>
      <c r="HME43" s="39"/>
      <c r="HMO43" s="39"/>
      <c r="HMY43" s="39"/>
      <c r="HNI43" s="39"/>
      <c r="HNS43" s="39"/>
      <c r="HOC43" s="39"/>
      <c r="HOM43" s="39"/>
      <c r="HOW43" s="39"/>
      <c r="HPG43" s="39"/>
      <c r="HPQ43" s="39"/>
      <c r="HQA43" s="39"/>
      <c r="HQK43" s="39"/>
      <c r="HQU43" s="39"/>
      <c r="HRE43" s="39"/>
      <c r="HRO43" s="39"/>
      <c r="HRY43" s="39"/>
      <c r="HSI43" s="39"/>
      <c r="HSS43" s="39"/>
      <c r="HTC43" s="39"/>
      <c r="HTM43" s="39"/>
      <c r="HTW43" s="39"/>
      <c r="HUG43" s="39"/>
      <c r="HUQ43" s="39"/>
      <c r="HVA43" s="39"/>
      <c r="HVK43" s="39"/>
      <c r="HVU43" s="39"/>
      <c r="HWE43" s="39"/>
      <c r="HWO43" s="39"/>
      <c r="HWY43" s="39"/>
      <c r="HXI43" s="39"/>
      <c r="HXS43" s="39"/>
      <c r="HYC43" s="39"/>
      <c r="HYM43" s="39"/>
      <c r="HYW43" s="39"/>
      <c r="HZG43" s="39"/>
      <c r="HZQ43" s="39"/>
      <c r="IAA43" s="39"/>
      <c r="IAK43" s="39"/>
      <c r="IAU43" s="39"/>
      <c r="IBE43" s="39"/>
      <c r="IBO43" s="39"/>
      <c r="IBY43" s="39"/>
      <c r="ICI43" s="39"/>
      <c r="ICS43" s="39"/>
      <c r="IDC43" s="39"/>
      <c r="IDM43" s="39"/>
      <c r="IDW43" s="39"/>
      <c r="IEG43" s="39"/>
      <c r="IEQ43" s="39"/>
      <c r="IFA43" s="39"/>
      <c r="IFK43" s="39"/>
      <c r="IFU43" s="39"/>
      <c r="IGE43" s="39"/>
      <c r="IGO43" s="39"/>
      <c r="IGY43" s="39"/>
      <c r="IHI43" s="39"/>
      <c r="IHS43" s="39"/>
      <c r="IIC43" s="39"/>
      <c r="IIM43" s="39"/>
      <c r="IIW43" s="39"/>
      <c r="IJG43" s="39"/>
      <c r="IJQ43" s="39"/>
      <c r="IKA43" s="39"/>
      <c r="IKK43" s="39"/>
      <c r="IKU43" s="39"/>
      <c r="ILE43" s="39"/>
      <c r="ILO43" s="39"/>
      <c r="ILY43" s="39"/>
      <c r="IMI43" s="39"/>
      <c r="IMS43" s="39"/>
      <c r="INC43" s="39"/>
      <c r="INM43" s="39"/>
      <c r="INW43" s="39"/>
      <c r="IOG43" s="39"/>
      <c r="IOQ43" s="39"/>
      <c r="IPA43" s="39"/>
      <c r="IPK43" s="39"/>
      <c r="IPU43" s="39"/>
      <c r="IQE43" s="39"/>
      <c r="IQO43" s="39"/>
      <c r="IQY43" s="39"/>
      <c r="IRI43" s="39"/>
      <c r="IRS43" s="39"/>
      <c r="ISC43" s="39"/>
      <c r="ISM43" s="39"/>
      <c r="ISW43" s="39"/>
      <c r="ITG43" s="39"/>
      <c r="ITQ43" s="39"/>
      <c r="IUA43" s="39"/>
      <c r="IUK43" s="39"/>
      <c r="IUU43" s="39"/>
      <c r="IVE43" s="39"/>
      <c r="IVO43" s="39"/>
      <c r="IVY43" s="39"/>
      <c r="IWI43" s="39"/>
      <c r="IWS43" s="39"/>
      <c r="IXC43" s="39"/>
      <c r="IXM43" s="39"/>
      <c r="IXW43" s="39"/>
      <c r="IYG43" s="39"/>
      <c r="IYQ43" s="39"/>
      <c r="IZA43" s="39"/>
      <c r="IZK43" s="39"/>
      <c r="IZU43" s="39"/>
      <c r="JAE43" s="39"/>
      <c r="JAO43" s="39"/>
      <c r="JAY43" s="39"/>
      <c r="JBI43" s="39"/>
      <c r="JBS43" s="39"/>
      <c r="JCC43" s="39"/>
      <c r="JCM43" s="39"/>
      <c r="JCW43" s="39"/>
      <c r="JDG43" s="39"/>
      <c r="JDQ43" s="39"/>
      <c r="JEA43" s="39"/>
      <c r="JEK43" s="39"/>
      <c r="JEU43" s="39"/>
      <c r="JFE43" s="39"/>
      <c r="JFO43" s="39"/>
      <c r="JFY43" s="39"/>
      <c r="JGI43" s="39"/>
      <c r="JGS43" s="39"/>
      <c r="JHC43" s="39"/>
      <c r="JHM43" s="39"/>
      <c r="JHW43" s="39"/>
      <c r="JIG43" s="39"/>
      <c r="JIQ43" s="39"/>
      <c r="JJA43" s="39"/>
      <c r="JJK43" s="39"/>
      <c r="JJU43" s="39"/>
      <c r="JKE43" s="39"/>
      <c r="JKO43" s="39"/>
      <c r="JKY43" s="39"/>
      <c r="JLI43" s="39"/>
      <c r="JLS43" s="39"/>
      <c r="JMC43" s="39"/>
      <c r="JMM43" s="39"/>
      <c r="JMW43" s="39"/>
      <c r="JNG43" s="39"/>
      <c r="JNQ43" s="39"/>
      <c r="JOA43" s="39"/>
      <c r="JOK43" s="39"/>
      <c r="JOU43" s="39"/>
      <c r="JPE43" s="39"/>
      <c r="JPO43" s="39"/>
      <c r="JPY43" s="39"/>
      <c r="JQI43" s="39"/>
      <c r="JQS43" s="39"/>
      <c r="JRC43" s="39"/>
      <c r="JRM43" s="39"/>
      <c r="JRW43" s="39"/>
      <c r="JSG43" s="39"/>
      <c r="JSQ43" s="39"/>
      <c r="JTA43" s="39"/>
      <c r="JTK43" s="39"/>
      <c r="JTU43" s="39"/>
      <c r="JUE43" s="39"/>
      <c r="JUO43" s="39"/>
      <c r="JUY43" s="39"/>
      <c r="JVI43" s="39"/>
      <c r="JVS43" s="39"/>
      <c r="JWC43" s="39"/>
      <c r="JWM43" s="39"/>
      <c r="JWW43" s="39"/>
      <c r="JXG43" s="39"/>
      <c r="JXQ43" s="39"/>
      <c r="JYA43" s="39"/>
      <c r="JYK43" s="39"/>
      <c r="JYU43" s="39"/>
      <c r="JZE43" s="39"/>
      <c r="JZO43" s="39"/>
      <c r="JZY43" s="39"/>
      <c r="KAI43" s="39"/>
      <c r="KAS43" s="39"/>
      <c r="KBC43" s="39"/>
      <c r="KBM43" s="39"/>
      <c r="KBW43" s="39"/>
      <c r="KCG43" s="39"/>
      <c r="KCQ43" s="39"/>
      <c r="KDA43" s="39"/>
      <c r="KDK43" s="39"/>
      <c r="KDU43" s="39"/>
      <c r="KEE43" s="39"/>
      <c r="KEO43" s="39"/>
      <c r="KEY43" s="39"/>
      <c r="KFI43" s="39"/>
      <c r="KFS43" s="39"/>
      <c r="KGC43" s="39"/>
      <c r="KGM43" s="39"/>
      <c r="KGW43" s="39"/>
      <c r="KHG43" s="39"/>
      <c r="KHQ43" s="39"/>
      <c r="KIA43" s="39"/>
      <c r="KIK43" s="39"/>
      <c r="KIU43" s="39"/>
      <c r="KJE43" s="39"/>
      <c r="KJO43" s="39"/>
      <c r="KJY43" s="39"/>
      <c r="KKI43" s="39"/>
      <c r="KKS43" s="39"/>
      <c r="KLC43" s="39"/>
      <c r="KLM43" s="39"/>
      <c r="KLW43" s="39"/>
      <c r="KMG43" s="39"/>
      <c r="KMQ43" s="39"/>
      <c r="KNA43" s="39"/>
      <c r="KNK43" s="39"/>
      <c r="KNU43" s="39"/>
      <c r="KOE43" s="39"/>
      <c r="KOO43" s="39"/>
      <c r="KOY43" s="39"/>
      <c r="KPI43" s="39"/>
      <c r="KPS43" s="39"/>
      <c r="KQC43" s="39"/>
      <c r="KQM43" s="39"/>
      <c r="KQW43" s="39"/>
      <c r="KRG43" s="39"/>
      <c r="KRQ43" s="39"/>
      <c r="KSA43" s="39"/>
      <c r="KSK43" s="39"/>
      <c r="KSU43" s="39"/>
      <c r="KTE43" s="39"/>
      <c r="KTO43" s="39"/>
      <c r="KTY43" s="39"/>
      <c r="KUI43" s="39"/>
      <c r="KUS43" s="39"/>
      <c r="KVC43" s="39"/>
      <c r="KVM43" s="39"/>
      <c r="KVW43" s="39"/>
      <c r="KWG43" s="39"/>
      <c r="KWQ43" s="39"/>
      <c r="KXA43" s="39"/>
      <c r="KXK43" s="39"/>
      <c r="KXU43" s="39"/>
      <c r="KYE43" s="39"/>
      <c r="KYO43" s="39"/>
      <c r="KYY43" s="39"/>
      <c r="KZI43" s="39"/>
      <c r="KZS43" s="39"/>
      <c r="LAC43" s="39"/>
      <c r="LAM43" s="39"/>
      <c r="LAW43" s="39"/>
      <c r="LBG43" s="39"/>
      <c r="LBQ43" s="39"/>
      <c r="LCA43" s="39"/>
      <c r="LCK43" s="39"/>
      <c r="LCU43" s="39"/>
      <c r="LDE43" s="39"/>
      <c r="LDO43" s="39"/>
      <c r="LDY43" s="39"/>
      <c r="LEI43" s="39"/>
      <c r="LES43" s="39"/>
      <c r="LFC43" s="39"/>
      <c r="LFM43" s="39"/>
      <c r="LFW43" s="39"/>
      <c r="LGG43" s="39"/>
      <c r="LGQ43" s="39"/>
      <c r="LHA43" s="39"/>
      <c r="LHK43" s="39"/>
      <c r="LHU43" s="39"/>
      <c r="LIE43" s="39"/>
      <c r="LIO43" s="39"/>
      <c r="LIY43" s="39"/>
      <c r="LJI43" s="39"/>
      <c r="LJS43" s="39"/>
      <c r="LKC43" s="39"/>
      <c r="LKM43" s="39"/>
      <c r="LKW43" s="39"/>
      <c r="LLG43" s="39"/>
      <c r="LLQ43" s="39"/>
      <c r="LMA43" s="39"/>
      <c r="LMK43" s="39"/>
      <c r="LMU43" s="39"/>
      <c r="LNE43" s="39"/>
      <c r="LNO43" s="39"/>
      <c r="LNY43" s="39"/>
      <c r="LOI43" s="39"/>
      <c r="LOS43" s="39"/>
      <c r="LPC43" s="39"/>
      <c r="LPM43" s="39"/>
      <c r="LPW43" s="39"/>
      <c r="LQG43" s="39"/>
      <c r="LQQ43" s="39"/>
      <c r="LRA43" s="39"/>
      <c r="LRK43" s="39"/>
      <c r="LRU43" s="39"/>
      <c r="LSE43" s="39"/>
      <c r="LSO43" s="39"/>
      <c r="LSY43" s="39"/>
      <c r="LTI43" s="39"/>
      <c r="LTS43" s="39"/>
      <c r="LUC43" s="39"/>
      <c r="LUM43" s="39"/>
      <c r="LUW43" s="39"/>
      <c r="LVG43" s="39"/>
      <c r="LVQ43" s="39"/>
      <c r="LWA43" s="39"/>
      <c r="LWK43" s="39"/>
      <c r="LWU43" s="39"/>
      <c r="LXE43" s="39"/>
      <c r="LXO43" s="39"/>
      <c r="LXY43" s="39"/>
      <c r="LYI43" s="39"/>
      <c r="LYS43" s="39"/>
      <c r="LZC43" s="39"/>
      <c r="LZM43" s="39"/>
      <c r="LZW43" s="39"/>
      <c r="MAG43" s="39"/>
      <c r="MAQ43" s="39"/>
      <c r="MBA43" s="39"/>
      <c r="MBK43" s="39"/>
      <c r="MBU43" s="39"/>
      <c r="MCE43" s="39"/>
      <c r="MCO43" s="39"/>
      <c r="MCY43" s="39"/>
      <c r="MDI43" s="39"/>
      <c r="MDS43" s="39"/>
      <c r="MEC43" s="39"/>
      <c r="MEM43" s="39"/>
      <c r="MEW43" s="39"/>
      <c r="MFG43" s="39"/>
      <c r="MFQ43" s="39"/>
      <c r="MGA43" s="39"/>
      <c r="MGK43" s="39"/>
      <c r="MGU43" s="39"/>
      <c r="MHE43" s="39"/>
      <c r="MHO43" s="39"/>
      <c r="MHY43" s="39"/>
      <c r="MII43" s="39"/>
      <c r="MIS43" s="39"/>
      <c r="MJC43" s="39"/>
      <c r="MJM43" s="39"/>
      <c r="MJW43" s="39"/>
      <c r="MKG43" s="39"/>
      <c r="MKQ43" s="39"/>
      <c r="MLA43" s="39"/>
      <c r="MLK43" s="39"/>
      <c r="MLU43" s="39"/>
      <c r="MME43" s="39"/>
      <c r="MMO43" s="39"/>
      <c r="MMY43" s="39"/>
      <c r="MNI43" s="39"/>
      <c r="MNS43" s="39"/>
      <c r="MOC43" s="39"/>
      <c r="MOM43" s="39"/>
      <c r="MOW43" s="39"/>
      <c r="MPG43" s="39"/>
      <c r="MPQ43" s="39"/>
      <c r="MQA43" s="39"/>
      <c r="MQK43" s="39"/>
      <c r="MQU43" s="39"/>
      <c r="MRE43" s="39"/>
      <c r="MRO43" s="39"/>
      <c r="MRY43" s="39"/>
      <c r="MSI43" s="39"/>
      <c r="MSS43" s="39"/>
      <c r="MTC43" s="39"/>
      <c r="MTM43" s="39"/>
      <c r="MTW43" s="39"/>
      <c r="MUG43" s="39"/>
      <c r="MUQ43" s="39"/>
      <c r="MVA43" s="39"/>
      <c r="MVK43" s="39"/>
      <c r="MVU43" s="39"/>
      <c r="MWE43" s="39"/>
      <c r="MWO43" s="39"/>
      <c r="MWY43" s="39"/>
      <c r="MXI43" s="39"/>
      <c r="MXS43" s="39"/>
      <c r="MYC43" s="39"/>
      <c r="MYM43" s="39"/>
      <c r="MYW43" s="39"/>
      <c r="MZG43" s="39"/>
      <c r="MZQ43" s="39"/>
      <c r="NAA43" s="39"/>
      <c r="NAK43" s="39"/>
      <c r="NAU43" s="39"/>
      <c r="NBE43" s="39"/>
      <c r="NBO43" s="39"/>
      <c r="NBY43" s="39"/>
      <c r="NCI43" s="39"/>
      <c r="NCS43" s="39"/>
      <c r="NDC43" s="39"/>
      <c r="NDM43" s="39"/>
      <c r="NDW43" s="39"/>
      <c r="NEG43" s="39"/>
      <c r="NEQ43" s="39"/>
      <c r="NFA43" s="39"/>
      <c r="NFK43" s="39"/>
      <c r="NFU43" s="39"/>
      <c r="NGE43" s="39"/>
      <c r="NGO43" s="39"/>
      <c r="NGY43" s="39"/>
      <c r="NHI43" s="39"/>
      <c r="NHS43" s="39"/>
      <c r="NIC43" s="39"/>
      <c r="NIM43" s="39"/>
      <c r="NIW43" s="39"/>
      <c r="NJG43" s="39"/>
      <c r="NJQ43" s="39"/>
      <c r="NKA43" s="39"/>
      <c r="NKK43" s="39"/>
      <c r="NKU43" s="39"/>
      <c r="NLE43" s="39"/>
      <c r="NLO43" s="39"/>
      <c r="NLY43" s="39"/>
      <c r="NMI43" s="39"/>
      <c r="NMS43" s="39"/>
      <c r="NNC43" s="39"/>
      <c r="NNM43" s="39"/>
      <c r="NNW43" s="39"/>
      <c r="NOG43" s="39"/>
      <c r="NOQ43" s="39"/>
      <c r="NPA43" s="39"/>
      <c r="NPK43" s="39"/>
      <c r="NPU43" s="39"/>
      <c r="NQE43" s="39"/>
      <c r="NQO43" s="39"/>
      <c r="NQY43" s="39"/>
      <c r="NRI43" s="39"/>
      <c r="NRS43" s="39"/>
      <c r="NSC43" s="39"/>
      <c r="NSM43" s="39"/>
      <c r="NSW43" s="39"/>
      <c r="NTG43" s="39"/>
      <c r="NTQ43" s="39"/>
      <c r="NUA43" s="39"/>
      <c r="NUK43" s="39"/>
      <c r="NUU43" s="39"/>
      <c r="NVE43" s="39"/>
      <c r="NVO43" s="39"/>
      <c r="NVY43" s="39"/>
      <c r="NWI43" s="39"/>
      <c r="NWS43" s="39"/>
      <c r="NXC43" s="39"/>
      <c r="NXM43" s="39"/>
      <c r="NXW43" s="39"/>
      <c r="NYG43" s="39"/>
      <c r="NYQ43" s="39"/>
      <c r="NZA43" s="39"/>
      <c r="NZK43" s="39"/>
      <c r="NZU43" s="39"/>
      <c r="OAE43" s="39"/>
      <c r="OAO43" s="39"/>
      <c r="OAY43" s="39"/>
      <c r="OBI43" s="39"/>
      <c r="OBS43" s="39"/>
      <c r="OCC43" s="39"/>
      <c r="OCM43" s="39"/>
      <c r="OCW43" s="39"/>
      <c r="ODG43" s="39"/>
      <c r="ODQ43" s="39"/>
      <c r="OEA43" s="39"/>
      <c r="OEK43" s="39"/>
      <c r="OEU43" s="39"/>
      <c r="OFE43" s="39"/>
      <c r="OFO43" s="39"/>
      <c r="OFY43" s="39"/>
      <c r="OGI43" s="39"/>
      <c r="OGS43" s="39"/>
      <c r="OHC43" s="39"/>
      <c r="OHM43" s="39"/>
      <c r="OHW43" s="39"/>
      <c r="OIG43" s="39"/>
      <c r="OIQ43" s="39"/>
      <c r="OJA43" s="39"/>
      <c r="OJK43" s="39"/>
      <c r="OJU43" s="39"/>
      <c r="OKE43" s="39"/>
      <c r="OKO43" s="39"/>
      <c r="OKY43" s="39"/>
      <c r="OLI43" s="39"/>
      <c r="OLS43" s="39"/>
      <c r="OMC43" s="39"/>
      <c r="OMM43" s="39"/>
      <c r="OMW43" s="39"/>
      <c r="ONG43" s="39"/>
      <c r="ONQ43" s="39"/>
      <c r="OOA43" s="39"/>
      <c r="OOK43" s="39"/>
      <c r="OOU43" s="39"/>
      <c r="OPE43" s="39"/>
      <c r="OPO43" s="39"/>
      <c r="OPY43" s="39"/>
      <c r="OQI43" s="39"/>
      <c r="OQS43" s="39"/>
      <c r="ORC43" s="39"/>
      <c r="ORM43" s="39"/>
      <c r="ORW43" s="39"/>
      <c r="OSG43" s="39"/>
      <c r="OSQ43" s="39"/>
      <c r="OTA43" s="39"/>
      <c r="OTK43" s="39"/>
      <c r="OTU43" s="39"/>
      <c r="OUE43" s="39"/>
      <c r="OUO43" s="39"/>
      <c r="OUY43" s="39"/>
      <c r="OVI43" s="39"/>
      <c r="OVS43" s="39"/>
      <c r="OWC43" s="39"/>
      <c r="OWM43" s="39"/>
      <c r="OWW43" s="39"/>
      <c r="OXG43" s="39"/>
      <c r="OXQ43" s="39"/>
      <c r="OYA43" s="39"/>
      <c r="OYK43" s="39"/>
      <c r="OYU43" s="39"/>
      <c r="OZE43" s="39"/>
      <c r="OZO43" s="39"/>
      <c r="OZY43" s="39"/>
      <c r="PAI43" s="39"/>
      <c r="PAS43" s="39"/>
      <c r="PBC43" s="39"/>
      <c r="PBM43" s="39"/>
      <c r="PBW43" s="39"/>
      <c r="PCG43" s="39"/>
      <c r="PCQ43" s="39"/>
      <c r="PDA43" s="39"/>
      <c r="PDK43" s="39"/>
      <c r="PDU43" s="39"/>
      <c r="PEE43" s="39"/>
      <c r="PEO43" s="39"/>
      <c r="PEY43" s="39"/>
      <c r="PFI43" s="39"/>
      <c r="PFS43" s="39"/>
      <c r="PGC43" s="39"/>
      <c r="PGM43" s="39"/>
      <c r="PGW43" s="39"/>
      <c r="PHG43" s="39"/>
      <c r="PHQ43" s="39"/>
      <c r="PIA43" s="39"/>
      <c r="PIK43" s="39"/>
      <c r="PIU43" s="39"/>
      <c r="PJE43" s="39"/>
      <c r="PJO43" s="39"/>
      <c r="PJY43" s="39"/>
      <c r="PKI43" s="39"/>
      <c r="PKS43" s="39"/>
      <c r="PLC43" s="39"/>
      <c r="PLM43" s="39"/>
      <c r="PLW43" s="39"/>
      <c r="PMG43" s="39"/>
      <c r="PMQ43" s="39"/>
      <c r="PNA43" s="39"/>
      <c r="PNK43" s="39"/>
      <c r="PNU43" s="39"/>
      <c r="POE43" s="39"/>
      <c r="POO43" s="39"/>
      <c r="POY43" s="39"/>
      <c r="PPI43" s="39"/>
      <c r="PPS43" s="39"/>
      <c r="PQC43" s="39"/>
      <c r="PQM43" s="39"/>
      <c r="PQW43" s="39"/>
      <c r="PRG43" s="39"/>
      <c r="PRQ43" s="39"/>
      <c r="PSA43" s="39"/>
      <c r="PSK43" s="39"/>
      <c r="PSU43" s="39"/>
      <c r="PTE43" s="39"/>
      <c r="PTO43" s="39"/>
      <c r="PTY43" s="39"/>
      <c r="PUI43" s="39"/>
      <c r="PUS43" s="39"/>
      <c r="PVC43" s="39"/>
      <c r="PVM43" s="39"/>
      <c r="PVW43" s="39"/>
      <c r="PWG43" s="39"/>
      <c r="PWQ43" s="39"/>
      <c r="PXA43" s="39"/>
      <c r="PXK43" s="39"/>
      <c r="PXU43" s="39"/>
      <c r="PYE43" s="39"/>
      <c r="PYO43" s="39"/>
      <c r="PYY43" s="39"/>
      <c r="PZI43" s="39"/>
      <c r="PZS43" s="39"/>
      <c r="QAC43" s="39"/>
      <c r="QAM43" s="39"/>
      <c r="QAW43" s="39"/>
      <c r="QBG43" s="39"/>
      <c r="QBQ43" s="39"/>
      <c r="QCA43" s="39"/>
      <c r="QCK43" s="39"/>
      <c r="QCU43" s="39"/>
      <c r="QDE43" s="39"/>
      <c r="QDO43" s="39"/>
      <c r="QDY43" s="39"/>
      <c r="QEI43" s="39"/>
      <c r="QES43" s="39"/>
      <c r="QFC43" s="39"/>
      <c r="QFM43" s="39"/>
      <c r="QFW43" s="39"/>
      <c r="QGG43" s="39"/>
      <c r="QGQ43" s="39"/>
      <c r="QHA43" s="39"/>
      <c r="QHK43" s="39"/>
      <c r="QHU43" s="39"/>
      <c r="QIE43" s="39"/>
      <c r="QIO43" s="39"/>
      <c r="QIY43" s="39"/>
      <c r="QJI43" s="39"/>
      <c r="QJS43" s="39"/>
      <c r="QKC43" s="39"/>
      <c r="QKM43" s="39"/>
      <c r="QKW43" s="39"/>
      <c r="QLG43" s="39"/>
      <c r="QLQ43" s="39"/>
      <c r="QMA43" s="39"/>
      <c r="QMK43" s="39"/>
      <c r="QMU43" s="39"/>
      <c r="QNE43" s="39"/>
      <c r="QNO43" s="39"/>
      <c r="QNY43" s="39"/>
      <c r="QOI43" s="39"/>
      <c r="QOS43" s="39"/>
      <c r="QPC43" s="39"/>
      <c r="QPM43" s="39"/>
      <c r="QPW43" s="39"/>
      <c r="QQG43" s="39"/>
      <c r="QQQ43" s="39"/>
      <c r="QRA43" s="39"/>
      <c r="QRK43" s="39"/>
      <c r="QRU43" s="39"/>
      <c r="QSE43" s="39"/>
      <c r="QSO43" s="39"/>
      <c r="QSY43" s="39"/>
      <c r="QTI43" s="39"/>
      <c r="QTS43" s="39"/>
      <c r="QUC43" s="39"/>
      <c r="QUM43" s="39"/>
      <c r="QUW43" s="39"/>
      <c r="QVG43" s="39"/>
      <c r="QVQ43" s="39"/>
      <c r="QWA43" s="39"/>
      <c r="QWK43" s="39"/>
      <c r="QWU43" s="39"/>
      <c r="QXE43" s="39"/>
      <c r="QXO43" s="39"/>
      <c r="QXY43" s="39"/>
      <c r="QYI43" s="39"/>
      <c r="QYS43" s="39"/>
      <c r="QZC43" s="39"/>
      <c r="QZM43" s="39"/>
      <c r="QZW43" s="39"/>
      <c r="RAG43" s="39"/>
      <c r="RAQ43" s="39"/>
      <c r="RBA43" s="39"/>
      <c r="RBK43" s="39"/>
      <c r="RBU43" s="39"/>
      <c r="RCE43" s="39"/>
      <c r="RCO43" s="39"/>
      <c r="RCY43" s="39"/>
      <c r="RDI43" s="39"/>
      <c r="RDS43" s="39"/>
      <c r="REC43" s="39"/>
      <c r="REM43" s="39"/>
      <c r="REW43" s="39"/>
      <c r="RFG43" s="39"/>
      <c r="RFQ43" s="39"/>
      <c r="RGA43" s="39"/>
      <c r="RGK43" s="39"/>
      <c r="RGU43" s="39"/>
      <c r="RHE43" s="39"/>
      <c r="RHO43" s="39"/>
      <c r="RHY43" s="39"/>
      <c r="RII43" s="39"/>
      <c r="RIS43" s="39"/>
      <c r="RJC43" s="39"/>
      <c r="RJM43" s="39"/>
      <c r="RJW43" s="39"/>
      <c r="RKG43" s="39"/>
      <c r="RKQ43" s="39"/>
      <c r="RLA43" s="39"/>
      <c r="RLK43" s="39"/>
      <c r="RLU43" s="39"/>
      <c r="RME43" s="39"/>
      <c r="RMO43" s="39"/>
      <c r="RMY43" s="39"/>
      <c r="RNI43" s="39"/>
      <c r="RNS43" s="39"/>
      <c r="ROC43" s="39"/>
      <c r="ROM43" s="39"/>
      <c r="ROW43" s="39"/>
      <c r="RPG43" s="39"/>
      <c r="RPQ43" s="39"/>
      <c r="RQA43" s="39"/>
      <c r="RQK43" s="39"/>
      <c r="RQU43" s="39"/>
      <c r="RRE43" s="39"/>
      <c r="RRO43" s="39"/>
      <c r="RRY43" s="39"/>
      <c r="RSI43" s="39"/>
      <c r="RSS43" s="39"/>
      <c r="RTC43" s="39"/>
      <c r="RTM43" s="39"/>
      <c r="RTW43" s="39"/>
      <c r="RUG43" s="39"/>
      <c r="RUQ43" s="39"/>
      <c r="RVA43" s="39"/>
      <c r="RVK43" s="39"/>
      <c r="RVU43" s="39"/>
      <c r="RWE43" s="39"/>
      <c r="RWO43" s="39"/>
      <c r="RWY43" s="39"/>
      <c r="RXI43" s="39"/>
      <c r="RXS43" s="39"/>
      <c r="RYC43" s="39"/>
      <c r="RYM43" s="39"/>
      <c r="RYW43" s="39"/>
      <c r="RZG43" s="39"/>
      <c r="RZQ43" s="39"/>
      <c r="SAA43" s="39"/>
      <c r="SAK43" s="39"/>
      <c r="SAU43" s="39"/>
      <c r="SBE43" s="39"/>
      <c r="SBO43" s="39"/>
      <c r="SBY43" s="39"/>
      <c r="SCI43" s="39"/>
      <c r="SCS43" s="39"/>
      <c r="SDC43" s="39"/>
      <c r="SDM43" s="39"/>
      <c r="SDW43" s="39"/>
      <c r="SEG43" s="39"/>
      <c r="SEQ43" s="39"/>
      <c r="SFA43" s="39"/>
      <c r="SFK43" s="39"/>
      <c r="SFU43" s="39"/>
      <c r="SGE43" s="39"/>
      <c r="SGO43" s="39"/>
      <c r="SGY43" s="39"/>
      <c r="SHI43" s="39"/>
      <c r="SHS43" s="39"/>
      <c r="SIC43" s="39"/>
      <c r="SIM43" s="39"/>
      <c r="SIW43" s="39"/>
      <c r="SJG43" s="39"/>
      <c r="SJQ43" s="39"/>
      <c r="SKA43" s="39"/>
      <c r="SKK43" s="39"/>
      <c r="SKU43" s="39"/>
      <c r="SLE43" s="39"/>
      <c r="SLO43" s="39"/>
      <c r="SLY43" s="39"/>
      <c r="SMI43" s="39"/>
      <c r="SMS43" s="39"/>
      <c r="SNC43" s="39"/>
      <c r="SNM43" s="39"/>
      <c r="SNW43" s="39"/>
      <c r="SOG43" s="39"/>
      <c r="SOQ43" s="39"/>
      <c r="SPA43" s="39"/>
      <c r="SPK43" s="39"/>
      <c r="SPU43" s="39"/>
      <c r="SQE43" s="39"/>
      <c r="SQO43" s="39"/>
      <c r="SQY43" s="39"/>
      <c r="SRI43" s="39"/>
      <c r="SRS43" s="39"/>
      <c r="SSC43" s="39"/>
      <c r="SSM43" s="39"/>
      <c r="SSW43" s="39"/>
      <c r="STG43" s="39"/>
      <c r="STQ43" s="39"/>
      <c r="SUA43" s="39"/>
      <c r="SUK43" s="39"/>
      <c r="SUU43" s="39"/>
      <c r="SVE43" s="39"/>
      <c r="SVO43" s="39"/>
      <c r="SVY43" s="39"/>
      <c r="SWI43" s="39"/>
      <c r="SWS43" s="39"/>
      <c r="SXC43" s="39"/>
      <c r="SXM43" s="39"/>
      <c r="SXW43" s="39"/>
      <c r="SYG43" s="39"/>
      <c r="SYQ43" s="39"/>
      <c r="SZA43" s="39"/>
      <c r="SZK43" s="39"/>
      <c r="SZU43" s="39"/>
      <c r="TAE43" s="39"/>
      <c r="TAO43" s="39"/>
      <c r="TAY43" s="39"/>
      <c r="TBI43" s="39"/>
      <c r="TBS43" s="39"/>
      <c r="TCC43" s="39"/>
      <c r="TCM43" s="39"/>
      <c r="TCW43" s="39"/>
      <c r="TDG43" s="39"/>
      <c r="TDQ43" s="39"/>
      <c r="TEA43" s="39"/>
      <c r="TEK43" s="39"/>
      <c r="TEU43" s="39"/>
      <c r="TFE43" s="39"/>
      <c r="TFO43" s="39"/>
      <c r="TFY43" s="39"/>
      <c r="TGI43" s="39"/>
      <c r="TGS43" s="39"/>
      <c r="THC43" s="39"/>
      <c r="THM43" s="39"/>
      <c r="THW43" s="39"/>
      <c r="TIG43" s="39"/>
      <c r="TIQ43" s="39"/>
      <c r="TJA43" s="39"/>
      <c r="TJK43" s="39"/>
      <c r="TJU43" s="39"/>
      <c r="TKE43" s="39"/>
      <c r="TKO43" s="39"/>
      <c r="TKY43" s="39"/>
      <c r="TLI43" s="39"/>
      <c r="TLS43" s="39"/>
      <c r="TMC43" s="39"/>
      <c r="TMM43" s="39"/>
      <c r="TMW43" s="39"/>
      <c r="TNG43" s="39"/>
      <c r="TNQ43" s="39"/>
      <c r="TOA43" s="39"/>
      <c r="TOK43" s="39"/>
      <c r="TOU43" s="39"/>
      <c r="TPE43" s="39"/>
      <c r="TPO43" s="39"/>
      <c r="TPY43" s="39"/>
      <c r="TQI43" s="39"/>
      <c r="TQS43" s="39"/>
      <c r="TRC43" s="39"/>
      <c r="TRM43" s="39"/>
      <c r="TRW43" s="39"/>
      <c r="TSG43" s="39"/>
      <c r="TSQ43" s="39"/>
      <c r="TTA43" s="39"/>
      <c r="TTK43" s="39"/>
      <c r="TTU43" s="39"/>
      <c r="TUE43" s="39"/>
      <c r="TUO43" s="39"/>
      <c r="TUY43" s="39"/>
      <c r="TVI43" s="39"/>
      <c r="TVS43" s="39"/>
      <c r="TWC43" s="39"/>
      <c r="TWM43" s="39"/>
      <c r="TWW43" s="39"/>
      <c r="TXG43" s="39"/>
      <c r="TXQ43" s="39"/>
      <c r="TYA43" s="39"/>
      <c r="TYK43" s="39"/>
      <c r="TYU43" s="39"/>
      <c r="TZE43" s="39"/>
      <c r="TZO43" s="39"/>
      <c r="TZY43" s="39"/>
      <c r="UAI43" s="39"/>
      <c r="UAS43" s="39"/>
      <c r="UBC43" s="39"/>
      <c r="UBM43" s="39"/>
      <c r="UBW43" s="39"/>
      <c r="UCG43" s="39"/>
      <c r="UCQ43" s="39"/>
      <c r="UDA43" s="39"/>
      <c r="UDK43" s="39"/>
      <c r="UDU43" s="39"/>
      <c r="UEE43" s="39"/>
      <c r="UEO43" s="39"/>
      <c r="UEY43" s="39"/>
      <c r="UFI43" s="39"/>
      <c r="UFS43" s="39"/>
      <c r="UGC43" s="39"/>
      <c r="UGM43" s="39"/>
      <c r="UGW43" s="39"/>
      <c r="UHG43" s="39"/>
      <c r="UHQ43" s="39"/>
      <c r="UIA43" s="39"/>
      <c r="UIK43" s="39"/>
      <c r="UIU43" s="39"/>
      <c r="UJE43" s="39"/>
      <c r="UJO43" s="39"/>
      <c r="UJY43" s="39"/>
      <c r="UKI43" s="39"/>
      <c r="UKS43" s="39"/>
      <c r="ULC43" s="39"/>
      <c r="ULM43" s="39"/>
      <c r="ULW43" s="39"/>
      <c r="UMG43" s="39"/>
      <c r="UMQ43" s="39"/>
      <c r="UNA43" s="39"/>
      <c r="UNK43" s="39"/>
      <c r="UNU43" s="39"/>
      <c r="UOE43" s="39"/>
      <c r="UOO43" s="39"/>
      <c r="UOY43" s="39"/>
      <c r="UPI43" s="39"/>
      <c r="UPS43" s="39"/>
      <c r="UQC43" s="39"/>
      <c r="UQM43" s="39"/>
      <c r="UQW43" s="39"/>
      <c r="URG43" s="39"/>
      <c r="URQ43" s="39"/>
      <c r="USA43" s="39"/>
      <c r="USK43" s="39"/>
      <c r="USU43" s="39"/>
      <c r="UTE43" s="39"/>
      <c r="UTO43" s="39"/>
      <c r="UTY43" s="39"/>
      <c r="UUI43" s="39"/>
      <c r="UUS43" s="39"/>
      <c r="UVC43" s="39"/>
      <c r="UVM43" s="39"/>
      <c r="UVW43" s="39"/>
      <c r="UWG43" s="39"/>
      <c r="UWQ43" s="39"/>
      <c r="UXA43" s="39"/>
      <c r="UXK43" s="39"/>
      <c r="UXU43" s="39"/>
      <c r="UYE43" s="39"/>
      <c r="UYO43" s="39"/>
      <c r="UYY43" s="39"/>
      <c r="UZI43" s="39"/>
      <c r="UZS43" s="39"/>
      <c r="VAC43" s="39"/>
      <c r="VAM43" s="39"/>
      <c r="VAW43" s="39"/>
      <c r="VBG43" s="39"/>
      <c r="VBQ43" s="39"/>
      <c r="VCA43" s="39"/>
      <c r="VCK43" s="39"/>
      <c r="VCU43" s="39"/>
      <c r="VDE43" s="39"/>
      <c r="VDO43" s="39"/>
      <c r="VDY43" s="39"/>
      <c r="VEI43" s="39"/>
      <c r="VES43" s="39"/>
      <c r="VFC43" s="39"/>
      <c r="VFM43" s="39"/>
      <c r="VFW43" s="39"/>
      <c r="VGG43" s="39"/>
      <c r="VGQ43" s="39"/>
      <c r="VHA43" s="39"/>
      <c r="VHK43" s="39"/>
      <c r="VHU43" s="39"/>
      <c r="VIE43" s="39"/>
      <c r="VIO43" s="39"/>
      <c r="VIY43" s="39"/>
      <c r="VJI43" s="39"/>
      <c r="VJS43" s="39"/>
      <c r="VKC43" s="39"/>
      <c r="VKM43" s="39"/>
      <c r="VKW43" s="39"/>
      <c r="VLG43" s="39"/>
      <c r="VLQ43" s="39"/>
      <c r="VMA43" s="39"/>
      <c r="VMK43" s="39"/>
      <c r="VMU43" s="39"/>
      <c r="VNE43" s="39"/>
      <c r="VNO43" s="39"/>
      <c r="VNY43" s="39"/>
      <c r="VOI43" s="39"/>
      <c r="VOS43" s="39"/>
      <c r="VPC43" s="39"/>
      <c r="VPM43" s="39"/>
      <c r="VPW43" s="39"/>
      <c r="VQG43" s="39"/>
      <c r="VQQ43" s="39"/>
      <c r="VRA43" s="39"/>
      <c r="VRK43" s="39"/>
      <c r="VRU43" s="39"/>
      <c r="VSE43" s="39"/>
      <c r="VSO43" s="39"/>
      <c r="VSY43" s="39"/>
      <c r="VTI43" s="39"/>
      <c r="VTS43" s="39"/>
      <c r="VUC43" s="39"/>
      <c r="VUM43" s="39"/>
      <c r="VUW43" s="39"/>
      <c r="VVG43" s="39"/>
      <c r="VVQ43" s="39"/>
      <c r="VWA43" s="39"/>
      <c r="VWK43" s="39"/>
      <c r="VWU43" s="39"/>
      <c r="VXE43" s="39"/>
      <c r="VXO43" s="39"/>
      <c r="VXY43" s="39"/>
      <c r="VYI43" s="39"/>
      <c r="VYS43" s="39"/>
      <c r="VZC43" s="39"/>
      <c r="VZM43" s="39"/>
      <c r="VZW43" s="39"/>
      <c r="WAG43" s="39"/>
      <c r="WAQ43" s="39"/>
      <c r="WBA43" s="39"/>
      <c r="WBK43" s="39"/>
      <c r="WBU43" s="39"/>
      <c r="WCE43" s="39"/>
      <c r="WCO43" s="39"/>
      <c r="WCY43" s="39"/>
      <c r="WDI43" s="39"/>
      <c r="WDS43" s="39"/>
      <c r="WEC43" s="39"/>
      <c r="WEM43" s="39"/>
      <c r="WEW43" s="39"/>
      <c r="WFG43" s="39"/>
      <c r="WFQ43" s="39"/>
      <c r="WGA43" s="39"/>
      <c r="WGK43" s="39"/>
      <c r="WGU43" s="39"/>
      <c r="WHE43" s="39"/>
      <c r="WHO43" s="39"/>
      <c r="WHY43" s="39"/>
      <c r="WII43" s="39"/>
      <c r="WIS43" s="39"/>
      <c r="WJC43" s="39"/>
      <c r="WJM43" s="39"/>
      <c r="WJW43" s="39"/>
      <c r="WKG43" s="39"/>
      <c r="WKQ43" s="39"/>
      <c r="WLA43" s="39"/>
      <c r="WLK43" s="39"/>
      <c r="WLU43" s="39"/>
      <c r="WME43" s="39"/>
      <c r="WMO43" s="39"/>
      <c r="WMY43" s="39"/>
      <c r="WNI43" s="39"/>
      <c r="WNS43" s="39"/>
      <c r="WOC43" s="39"/>
      <c r="WOM43" s="39"/>
      <c r="WOW43" s="39"/>
      <c r="WPG43" s="39"/>
      <c r="WPQ43" s="39"/>
      <c r="WQA43" s="39"/>
      <c r="WQK43" s="39"/>
      <c r="WQU43" s="39"/>
      <c r="WRE43" s="39"/>
      <c r="WRO43" s="39"/>
      <c r="WRY43" s="39"/>
      <c r="WSI43" s="39"/>
      <c r="WSS43" s="39"/>
      <c r="WTC43" s="39"/>
      <c r="WTM43" s="39"/>
      <c r="WTW43" s="39"/>
      <c r="WUG43" s="39"/>
      <c r="WUQ43" s="39"/>
      <c r="WVA43" s="39"/>
      <c r="WVK43" s="39"/>
      <c r="WVU43" s="39"/>
      <c r="WWE43" s="39"/>
      <c r="WWO43" s="39"/>
      <c r="WWY43" s="39"/>
      <c r="WXI43" s="39"/>
      <c r="WXS43" s="39"/>
      <c r="WYC43" s="39"/>
      <c r="WYM43" s="39"/>
      <c r="WYW43" s="39"/>
      <c r="WZG43" s="39"/>
      <c r="WZQ43" s="39"/>
      <c r="XAA43" s="39"/>
      <c r="XAK43" s="39"/>
      <c r="XAU43" s="39"/>
      <c r="XBE43" s="39"/>
      <c r="XBO43" s="39"/>
      <c r="XBY43" s="39"/>
      <c r="XCI43" s="39"/>
      <c r="XCS43" s="39"/>
      <c r="XDC43" s="39"/>
      <c r="XDM43" s="39"/>
      <c r="XDW43" s="39"/>
      <c r="XEG43" s="39"/>
      <c r="XEQ43" s="39"/>
      <c r="XFA43" s="39"/>
    </row>
    <row r="44" spans="1:1021 1031:2041 2051:3071 3081:4091 4101:5111 5121:6141 6151:7161 7171:8191 8201:9211 9221:10231 10241:11261 11271:12281 12291:13311 13321:14331 14341:15351 15361:16381" s="40" customForma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</row>
    <row r="45" spans="1:1021 1031:2041 2051:3071 3081:4091 4101:5111 5121:6141 6151:7161 7171:8191 8201:9211 9221:10231 10241:11261 11271:12281 12291:13311 13321:14331 14341:15351 15361:16381" s="40" customFormat="1" x14ac:dyDescent="0.25">
      <c r="A45" s="18"/>
      <c r="B45" s="16"/>
      <c r="C45" s="16"/>
      <c r="D45" s="16"/>
      <c r="E45" s="16"/>
      <c r="F45" s="16"/>
      <c r="G45" s="16"/>
      <c r="H45" s="16"/>
      <c r="I45" s="16"/>
      <c r="J45" s="16"/>
    </row>
    <row r="46" spans="1:1021 1031:2041 2051:3071 3081:4091 4101:5111 5121:6141 6151:7161 7171:8191 8201:9211 9221:10231 10241:11261 11271:12281 12291:13311 13321:14331 14341:15351 15361:16381" s="40" customFormat="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</row>
  </sheetData>
  <mergeCells count="9">
    <mergeCell ref="A43:J43"/>
    <mergeCell ref="A41:J41"/>
    <mergeCell ref="H1:J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FA43"/>
  <sheetViews>
    <sheetView zoomScaleNormal="100" workbookViewId="0">
      <pane ySplit="4" topLeftCell="A24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83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0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0" ht="12.75" customHeight="1" x14ac:dyDescent="0.25">
      <c r="A6" s="18">
        <v>1988</v>
      </c>
      <c r="B6" s="19">
        <v>21</v>
      </c>
      <c r="C6" s="19">
        <v>9</v>
      </c>
      <c r="D6" s="19">
        <v>43</v>
      </c>
      <c r="E6" s="19">
        <v>900</v>
      </c>
      <c r="F6" s="19" t="s">
        <v>1</v>
      </c>
      <c r="G6" s="19">
        <v>2500</v>
      </c>
      <c r="H6" s="19">
        <v>1689</v>
      </c>
      <c r="I6" s="19">
        <v>1700</v>
      </c>
      <c r="J6" s="44">
        <v>3301.7713638936052</v>
      </c>
    </row>
    <row r="7" spans="1:10" ht="12.75" customHeight="1" x14ac:dyDescent="0.25">
      <c r="A7" s="18">
        <v>1989</v>
      </c>
      <c r="B7" s="19">
        <v>42</v>
      </c>
      <c r="C7" s="19">
        <v>17</v>
      </c>
      <c r="D7" s="19">
        <v>40</v>
      </c>
      <c r="E7" s="19">
        <v>1000</v>
      </c>
      <c r="F7" s="19" t="s">
        <v>1</v>
      </c>
      <c r="G7" s="19">
        <v>2800</v>
      </c>
      <c r="H7" s="19">
        <v>1981</v>
      </c>
      <c r="I7" s="19">
        <v>2000</v>
      </c>
      <c r="J7" s="44">
        <v>3649.4045087196937</v>
      </c>
    </row>
    <row r="8" spans="1:10" ht="12.75" customHeight="1" x14ac:dyDescent="0.25">
      <c r="A8" s="18">
        <v>1990</v>
      </c>
      <c r="B8" s="19">
        <v>40</v>
      </c>
      <c r="C8" s="19">
        <v>20</v>
      </c>
      <c r="D8" s="19">
        <v>50</v>
      </c>
      <c r="E8" s="19">
        <v>1000</v>
      </c>
      <c r="F8" s="19" t="s">
        <v>1</v>
      </c>
      <c r="G8" s="19">
        <v>3000</v>
      </c>
      <c r="H8" s="19">
        <v>2010</v>
      </c>
      <c r="I8" s="19">
        <v>2000</v>
      </c>
      <c r="J8" s="44">
        <v>3306.5805954330858</v>
      </c>
    </row>
    <row r="9" spans="1:10" ht="12.75" customHeight="1" x14ac:dyDescent="0.25">
      <c r="A9" s="18">
        <v>1991</v>
      </c>
      <c r="B9" s="19">
        <v>35</v>
      </c>
      <c r="C9" s="19">
        <v>17</v>
      </c>
      <c r="D9" s="19">
        <v>49</v>
      </c>
      <c r="E9" s="19">
        <v>250</v>
      </c>
      <c r="F9" s="19" t="s">
        <v>1</v>
      </c>
      <c r="G9" s="19">
        <v>2500</v>
      </c>
      <c r="H9" s="19">
        <v>1862</v>
      </c>
      <c r="I9" s="19">
        <v>2000</v>
      </c>
      <c r="J9" s="44">
        <v>3021.3046923144643</v>
      </c>
    </row>
    <row r="10" spans="1:10" ht="12.75" customHeight="1" x14ac:dyDescent="0.25">
      <c r="A10" s="18">
        <v>1992</v>
      </c>
      <c r="B10" s="19">
        <v>39</v>
      </c>
      <c r="C10" s="19">
        <v>20</v>
      </c>
      <c r="D10" s="19">
        <v>51</v>
      </c>
      <c r="E10" s="19">
        <v>450</v>
      </c>
      <c r="F10" s="19" t="s">
        <v>1</v>
      </c>
      <c r="G10" s="19">
        <v>3000</v>
      </c>
      <c r="H10" s="19">
        <v>1782</v>
      </c>
      <c r="I10" s="19">
        <v>1875</v>
      </c>
      <c r="J10" s="44">
        <v>2766.7093043253931</v>
      </c>
    </row>
    <row r="11" spans="1:10" ht="12.75" customHeight="1" x14ac:dyDescent="0.25">
      <c r="A11" s="18">
        <v>1993</v>
      </c>
      <c r="B11" s="19">
        <v>41</v>
      </c>
      <c r="C11" s="19">
        <v>19</v>
      </c>
      <c r="D11" s="19">
        <v>46</v>
      </c>
      <c r="E11" s="19">
        <v>900</v>
      </c>
      <c r="F11" s="19" t="s">
        <v>1</v>
      </c>
      <c r="G11" s="19">
        <v>2500</v>
      </c>
      <c r="H11" s="19">
        <v>1653</v>
      </c>
      <c r="I11" s="19">
        <v>1500</v>
      </c>
      <c r="J11" s="19">
        <v>2113.4991994087945</v>
      </c>
    </row>
    <row r="12" spans="1:10" ht="12.75" customHeight="1" x14ac:dyDescent="0.25">
      <c r="A12" s="18">
        <v>1994</v>
      </c>
      <c r="B12" s="19">
        <v>36</v>
      </c>
      <c r="C12" s="19">
        <v>14</v>
      </c>
      <c r="D12" s="19">
        <v>39</v>
      </c>
      <c r="E12" s="19">
        <v>800</v>
      </c>
      <c r="F12" s="19" t="s">
        <v>1</v>
      </c>
      <c r="G12" s="19">
        <v>4500</v>
      </c>
      <c r="H12" s="19">
        <v>2032</v>
      </c>
      <c r="I12" s="19">
        <v>1750</v>
      </c>
      <c r="J12" s="19">
        <v>2413.625768597034</v>
      </c>
    </row>
    <row r="13" spans="1:10" ht="12.75" customHeight="1" x14ac:dyDescent="0.25">
      <c r="A13" s="18">
        <v>1995</v>
      </c>
      <c r="B13" s="19">
        <v>39</v>
      </c>
      <c r="C13" s="19">
        <v>17</v>
      </c>
      <c r="D13" s="19">
        <v>44</v>
      </c>
      <c r="E13" s="19">
        <v>800</v>
      </c>
      <c r="F13" s="19" t="s">
        <v>1</v>
      </c>
      <c r="G13" s="19">
        <v>4500</v>
      </c>
      <c r="H13" s="19">
        <v>1997</v>
      </c>
      <c r="I13" s="19">
        <v>2000</v>
      </c>
      <c r="J13" s="19">
        <v>2692.3197615125127</v>
      </c>
    </row>
    <row r="14" spans="1:10" ht="12.75" customHeight="1" x14ac:dyDescent="0.25">
      <c r="A14" s="18">
        <v>1996</v>
      </c>
      <c r="B14" s="19">
        <v>35</v>
      </c>
      <c r="C14" s="19">
        <v>17</v>
      </c>
      <c r="D14" s="19">
        <v>49</v>
      </c>
      <c r="E14" s="19">
        <v>350</v>
      </c>
      <c r="F14" s="19" t="s">
        <v>1</v>
      </c>
      <c r="G14" s="19">
        <v>3750</v>
      </c>
      <c r="H14" s="19">
        <v>1420</v>
      </c>
      <c r="I14" s="19">
        <v>1350</v>
      </c>
      <c r="J14" s="19">
        <v>1807.6726492391729</v>
      </c>
    </row>
    <row r="15" spans="1:10" ht="12.75" customHeight="1" x14ac:dyDescent="0.25">
      <c r="A15" s="18">
        <v>1997</v>
      </c>
      <c r="B15" s="19">
        <v>30</v>
      </c>
      <c r="C15" s="19">
        <v>12</v>
      </c>
      <c r="D15" s="19">
        <v>40</v>
      </c>
      <c r="E15" s="19">
        <v>300</v>
      </c>
      <c r="F15" s="19" t="s">
        <v>1</v>
      </c>
      <c r="G15" s="19">
        <v>4800</v>
      </c>
      <c r="H15" s="19">
        <v>1720</v>
      </c>
      <c r="I15" s="19">
        <v>1250</v>
      </c>
      <c r="J15" s="19">
        <v>1662.8066979340283</v>
      </c>
    </row>
    <row r="16" spans="1:10" ht="12.75" customHeight="1" x14ac:dyDescent="0.25">
      <c r="A16" s="18">
        <v>1998</v>
      </c>
      <c r="B16" s="19">
        <v>35</v>
      </c>
      <c r="C16" s="19">
        <v>14</v>
      </c>
      <c r="D16" s="19">
        <v>40</v>
      </c>
      <c r="E16" s="19">
        <v>550</v>
      </c>
      <c r="F16" s="19" t="s">
        <v>1</v>
      </c>
      <c r="G16" s="19">
        <v>4000</v>
      </c>
      <c r="H16" s="19">
        <v>1521</v>
      </c>
      <c r="I16" s="19">
        <v>1375</v>
      </c>
      <c r="J16" s="19">
        <v>1833.9924212980957</v>
      </c>
    </row>
    <row r="17" spans="1:10" ht="12.75" customHeight="1" x14ac:dyDescent="0.25">
      <c r="A17" s="18">
        <v>1999</v>
      </c>
      <c r="B17" s="19">
        <v>32</v>
      </c>
      <c r="C17" s="19">
        <v>6</v>
      </c>
      <c r="D17" s="19">
        <v>19</v>
      </c>
      <c r="E17" s="19">
        <v>1000</v>
      </c>
      <c r="F17" s="19" t="s">
        <v>1</v>
      </c>
      <c r="G17" s="19">
        <v>2500</v>
      </c>
      <c r="H17" s="19">
        <v>1708</v>
      </c>
      <c r="I17" s="19">
        <v>1825</v>
      </c>
      <c r="J17" s="19">
        <v>2423.0018569383728</v>
      </c>
    </row>
    <row r="18" spans="1:10" ht="12.75" customHeight="1" x14ac:dyDescent="0.25">
      <c r="A18" s="18">
        <v>2000</v>
      </c>
      <c r="B18" s="19">
        <v>21</v>
      </c>
      <c r="C18" s="19">
        <v>13</v>
      </c>
      <c r="D18" s="19">
        <v>62</v>
      </c>
      <c r="E18" s="19">
        <v>300</v>
      </c>
      <c r="F18" s="19" t="s">
        <v>1</v>
      </c>
      <c r="G18" s="19">
        <v>3000</v>
      </c>
      <c r="H18" s="19">
        <v>1331</v>
      </c>
      <c r="I18" s="19">
        <v>1000</v>
      </c>
      <c r="J18" s="19">
        <v>1315.862121851156</v>
      </c>
    </row>
    <row r="19" spans="1:10" ht="12.75" customHeight="1" x14ac:dyDescent="0.25">
      <c r="A19" s="18">
        <v>2001</v>
      </c>
      <c r="B19" s="19">
        <v>42</v>
      </c>
      <c r="C19" s="19">
        <v>28</v>
      </c>
      <c r="D19" s="19">
        <v>67</v>
      </c>
      <c r="E19" s="19">
        <v>800</v>
      </c>
      <c r="F19" s="19" t="s">
        <v>1</v>
      </c>
      <c r="G19" s="19">
        <v>3000</v>
      </c>
      <c r="H19" s="19">
        <v>1314</v>
      </c>
      <c r="I19" s="19">
        <v>1000</v>
      </c>
      <c r="J19" s="19">
        <v>1284.922685237186</v>
      </c>
    </row>
    <row r="20" spans="1:10" ht="12.75" customHeight="1" x14ac:dyDescent="0.25">
      <c r="A20" s="18">
        <v>2002</v>
      </c>
      <c r="B20" s="19">
        <v>39</v>
      </c>
      <c r="C20" s="19">
        <v>28</v>
      </c>
      <c r="D20" s="19">
        <v>72</v>
      </c>
      <c r="E20" s="19">
        <v>600</v>
      </c>
      <c r="F20" s="19" t="s">
        <v>1</v>
      </c>
      <c r="G20" s="19">
        <v>3500</v>
      </c>
      <c r="H20" s="19">
        <v>1473</v>
      </c>
      <c r="I20" s="19">
        <v>1000</v>
      </c>
      <c r="J20" s="19">
        <v>1257.7973245372916</v>
      </c>
    </row>
    <row r="21" spans="1:10" ht="12.75" customHeight="1" x14ac:dyDescent="0.25">
      <c r="A21" s="18">
        <v>2003</v>
      </c>
      <c r="B21" s="19">
        <v>42</v>
      </c>
      <c r="C21" s="19">
        <v>26</v>
      </c>
      <c r="D21" s="19">
        <v>62</v>
      </c>
      <c r="E21" s="19">
        <v>600</v>
      </c>
      <c r="F21" s="19" t="s">
        <v>1</v>
      </c>
      <c r="G21" s="19">
        <v>2500</v>
      </c>
      <c r="H21" s="19">
        <v>1310</v>
      </c>
      <c r="I21" s="19">
        <v>1100</v>
      </c>
      <c r="J21" s="19">
        <v>1357.4089389090648</v>
      </c>
    </row>
    <row r="22" spans="1:10" ht="12.75" customHeight="1" x14ac:dyDescent="0.25">
      <c r="A22" s="18">
        <v>2004</v>
      </c>
      <c r="B22" s="19">
        <v>42</v>
      </c>
      <c r="C22" s="19">
        <v>23</v>
      </c>
      <c r="D22" s="19">
        <v>55</v>
      </c>
      <c r="E22" s="19">
        <v>600</v>
      </c>
      <c r="F22" s="19" t="s">
        <v>1</v>
      </c>
      <c r="G22" s="19">
        <v>2500</v>
      </c>
      <c r="H22" s="19">
        <v>1322</v>
      </c>
      <c r="I22" s="19">
        <v>1000</v>
      </c>
      <c r="J22" s="19">
        <v>1229.4547538869385</v>
      </c>
    </row>
    <row r="23" spans="1:10" ht="12.75" customHeight="1" x14ac:dyDescent="0.25">
      <c r="A23" s="18">
        <v>2005</v>
      </c>
      <c r="B23" s="19">
        <v>42</v>
      </c>
      <c r="C23" s="19">
        <v>22</v>
      </c>
      <c r="D23" s="19">
        <v>52</v>
      </c>
      <c r="E23" s="19">
        <v>700</v>
      </c>
      <c r="F23" s="19" t="s">
        <v>1</v>
      </c>
      <c r="G23" s="19">
        <v>2500</v>
      </c>
      <c r="H23" s="19">
        <v>1327</v>
      </c>
      <c r="I23" s="19">
        <v>1200</v>
      </c>
      <c r="J23" s="19">
        <v>1468.6637423772333</v>
      </c>
    </row>
    <row r="24" spans="1:10" ht="12.75" customHeight="1" x14ac:dyDescent="0.25">
      <c r="A24" s="18">
        <v>2006</v>
      </c>
      <c r="B24" s="19">
        <v>42</v>
      </c>
      <c r="C24" s="19">
        <v>24</v>
      </c>
      <c r="D24" s="19">
        <v>57</v>
      </c>
      <c r="E24" s="19">
        <v>300</v>
      </c>
      <c r="F24" s="19" t="s">
        <v>1</v>
      </c>
      <c r="G24" s="19">
        <v>2000</v>
      </c>
      <c r="H24" s="19">
        <v>1021</v>
      </c>
      <c r="I24" s="19">
        <v>1000</v>
      </c>
      <c r="J24" s="19">
        <v>1207.4801210330024</v>
      </c>
    </row>
    <row r="25" spans="1:10" ht="12.75" customHeight="1" x14ac:dyDescent="0.25">
      <c r="A25" s="18">
        <v>2007</v>
      </c>
      <c r="B25" s="19">
        <v>40</v>
      </c>
      <c r="C25" s="19">
        <v>19</v>
      </c>
      <c r="D25" s="19">
        <v>48</v>
      </c>
      <c r="E25" s="19">
        <v>500</v>
      </c>
      <c r="F25" s="19" t="s">
        <v>1</v>
      </c>
      <c r="G25" s="19">
        <v>3000</v>
      </c>
      <c r="H25" s="19">
        <v>1097</v>
      </c>
      <c r="I25" s="19">
        <v>1000</v>
      </c>
      <c r="J25" s="19">
        <v>1181.3362706963615</v>
      </c>
    </row>
    <row r="26" spans="1:10" ht="12.75" customHeight="1" x14ac:dyDescent="0.25">
      <c r="A26" s="18">
        <v>2008</v>
      </c>
      <c r="B26" s="19">
        <v>42</v>
      </c>
      <c r="C26" s="19">
        <v>18</v>
      </c>
      <c r="D26" s="19">
        <v>43</v>
      </c>
      <c r="E26" s="19">
        <v>500</v>
      </c>
      <c r="F26" s="19" t="s">
        <v>1</v>
      </c>
      <c r="G26" s="19">
        <v>2500</v>
      </c>
      <c r="H26" s="19">
        <v>1252</v>
      </c>
      <c r="I26" s="19">
        <v>1000</v>
      </c>
      <c r="J26" s="19">
        <v>1142.0632279534109</v>
      </c>
    </row>
    <row r="27" spans="1:10" ht="12.75" customHeight="1" x14ac:dyDescent="0.25">
      <c r="A27" s="18">
        <v>2009</v>
      </c>
      <c r="B27" s="19">
        <v>42</v>
      </c>
      <c r="C27" s="19">
        <v>24</v>
      </c>
      <c r="D27" s="19">
        <v>57</v>
      </c>
      <c r="E27" s="19">
        <v>500</v>
      </c>
      <c r="F27" s="19" t="s">
        <v>1</v>
      </c>
      <c r="G27" s="19">
        <v>3000</v>
      </c>
      <c r="H27" s="19">
        <v>1436</v>
      </c>
      <c r="I27" s="19">
        <v>1100</v>
      </c>
      <c r="J27" s="19">
        <v>1262.5296812815625</v>
      </c>
    </row>
    <row r="28" spans="1:10" ht="12.75" customHeight="1" x14ac:dyDescent="0.25">
      <c r="A28" s="18">
        <v>2010</v>
      </c>
      <c r="B28" s="19">
        <v>41</v>
      </c>
      <c r="C28" s="19">
        <v>18</v>
      </c>
      <c r="D28" s="19">
        <v>43.902439024390247</v>
      </c>
      <c r="E28" s="19">
        <v>500</v>
      </c>
      <c r="F28" s="19" t="s">
        <v>1</v>
      </c>
      <c r="G28" s="19">
        <v>3000</v>
      </c>
      <c r="H28" s="19">
        <v>1528</v>
      </c>
      <c r="I28" s="19">
        <v>1100</v>
      </c>
      <c r="J28" s="19">
        <v>1248.0874136277978</v>
      </c>
    </row>
    <row r="29" spans="1:10" ht="12.75" customHeight="1" x14ac:dyDescent="0.25">
      <c r="A29" s="18">
        <v>2011</v>
      </c>
      <c r="B29" s="19">
        <v>42</v>
      </c>
      <c r="C29" s="19">
        <v>12</v>
      </c>
      <c r="D29" s="19">
        <v>29</v>
      </c>
      <c r="E29" s="19">
        <v>600</v>
      </c>
      <c r="F29" s="19" t="s">
        <v>1</v>
      </c>
      <c r="G29" s="19">
        <v>3500</v>
      </c>
      <c r="H29" s="19">
        <v>1292</v>
      </c>
      <c r="I29" s="19">
        <v>1000</v>
      </c>
      <c r="J29" s="19">
        <v>1101.9811835725525</v>
      </c>
    </row>
    <row r="30" spans="1:10" ht="12.75" customHeight="1" x14ac:dyDescent="0.25">
      <c r="A30" s="18">
        <v>2012</v>
      </c>
      <c r="B30" s="19">
        <v>42</v>
      </c>
      <c r="C30" s="19">
        <v>12</v>
      </c>
      <c r="D30" s="19">
        <v>28.571428571428569</v>
      </c>
      <c r="E30" s="19">
        <v>800</v>
      </c>
      <c r="F30" s="19" t="s">
        <v>1</v>
      </c>
      <c r="G30" s="19">
        <v>2500</v>
      </c>
      <c r="H30" s="19">
        <v>1579.17</v>
      </c>
      <c r="I30" s="19">
        <v>1100</v>
      </c>
      <c r="J30" s="19">
        <v>1201.4926798217696</v>
      </c>
    </row>
    <row r="31" spans="1:10" ht="12.75" customHeight="1" x14ac:dyDescent="0.25">
      <c r="A31" s="18">
        <v>2013</v>
      </c>
      <c r="B31" s="19">
        <v>42</v>
      </c>
      <c r="C31" s="19">
        <v>9</v>
      </c>
      <c r="D31" s="19">
        <v>21</v>
      </c>
      <c r="E31" s="19">
        <v>700</v>
      </c>
      <c r="F31" s="19" t="s">
        <v>1</v>
      </c>
      <c r="G31" s="19">
        <v>2500</v>
      </c>
      <c r="H31" s="19">
        <v>1366.67</v>
      </c>
      <c r="I31" s="19">
        <v>1200</v>
      </c>
      <c r="J31" s="19">
        <v>1311.3035725657517</v>
      </c>
    </row>
    <row r="32" spans="1:10" ht="12.75" customHeight="1" x14ac:dyDescent="0.25">
      <c r="A32" s="18">
        <v>2014</v>
      </c>
      <c r="B32" s="19">
        <v>41</v>
      </c>
      <c r="C32" s="19">
        <v>10</v>
      </c>
      <c r="D32" s="19">
        <v>24.390243902439025</v>
      </c>
      <c r="E32" s="19">
        <v>700</v>
      </c>
      <c r="F32" s="19" t="s">
        <v>1</v>
      </c>
      <c r="G32" s="19">
        <v>1500</v>
      </c>
      <c r="H32" s="19">
        <v>1085</v>
      </c>
      <c r="I32" s="19">
        <v>1100</v>
      </c>
      <c r="J32" s="19">
        <v>1204.2138505215478</v>
      </c>
    </row>
    <row r="33" spans="1:1021 1031:2041 2051:3071 3081:4091 4101:5111 5121:6141 6151:7161 7171:8191 8201:9211 9221:10231 10241:11261 11271:12281 12291:13311 13321:14331 14341:15351 15361:16381" ht="12.75" customHeight="1" x14ac:dyDescent="0.25">
      <c r="A33" s="18">
        <v>2015</v>
      </c>
      <c r="B33" s="19">
        <v>47</v>
      </c>
      <c r="C33" s="19">
        <v>15</v>
      </c>
      <c r="D33" s="19">
        <v>32</v>
      </c>
      <c r="E33" s="19">
        <v>800</v>
      </c>
      <c r="F33" s="19" t="s">
        <v>1</v>
      </c>
      <c r="G33" s="19">
        <v>2000</v>
      </c>
      <c r="H33" s="19">
        <v>1263</v>
      </c>
      <c r="I33" s="19">
        <v>1150</v>
      </c>
      <c r="J33" s="19">
        <v>1259.5133237593743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18">
        <v>2016</v>
      </c>
      <c r="B34" s="19">
        <v>49</v>
      </c>
      <c r="C34" s="49">
        <v>15</v>
      </c>
      <c r="D34" s="25">
        <v>30.612244897959183</v>
      </c>
      <c r="E34" s="19">
        <v>492</v>
      </c>
      <c r="F34" s="19" t="s">
        <v>1</v>
      </c>
      <c r="G34" s="19">
        <v>2800</v>
      </c>
      <c r="H34" s="19">
        <v>1217.8</v>
      </c>
      <c r="I34" s="19">
        <v>1000</v>
      </c>
      <c r="J34" s="19">
        <v>1084.5684669595171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43">
        <v>2017</v>
      </c>
      <c r="B35" s="44">
        <v>54</v>
      </c>
      <c r="C35" s="49">
        <v>16</v>
      </c>
      <c r="D35" s="25">
        <v>30</v>
      </c>
      <c r="E35" s="44">
        <v>300</v>
      </c>
      <c r="F35" s="44" t="s">
        <v>1</v>
      </c>
      <c r="G35" s="44">
        <v>1500</v>
      </c>
      <c r="H35" s="44">
        <v>852.44</v>
      </c>
      <c r="I35" s="44">
        <v>821.5</v>
      </c>
      <c r="J35" s="44">
        <v>875.26182049610372</v>
      </c>
    </row>
    <row r="36" spans="1:1021 1031:2041 2051:3071 3081:4091 4101:5111 5121:6141 6151:7161 7171:8191 8201:9211 9221:10231 10241:11261 11271:12281 12291:13311 13321:14331 14341:15351 15361:16381" ht="12.75" customHeight="1" x14ac:dyDescent="0.25">
      <c r="A36" s="43">
        <v>2018</v>
      </c>
      <c r="B36" s="44">
        <v>53</v>
      </c>
      <c r="C36" s="49">
        <v>20</v>
      </c>
      <c r="D36" s="25">
        <v>38</v>
      </c>
      <c r="E36" s="44">
        <v>500</v>
      </c>
      <c r="F36" s="44" t="s">
        <v>1</v>
      </c>
      <c r="G36" s="44">
        <v>1500</v>
      </c>
      <c r="H36" s="44">
        <v>896.25</v>
      </c>
      <c r="I36" s="44">
        <v>825</v>
      </c>
      <c r="J36" s="44">
        <v>862.15514616321559</v>
      </c>
    </row>
    <row r="37" spans="1:1021 1031:2041 2051:3071 3081:4091 4101:5111 5121:6141 6151:7161 7171:8191 8201:9211 9221:10231 10241:11261 11271:12281 12291:13311 13321:14331 14341:15351 15361:16381" ht="12.75" customHeight="1" x14ac:dyDescent="0.25">
      <c r="A37" s="43">
        <v>2019</v>
      </c>
      <c r="B37" s="44">
        <v>49</v>
      </c>
      <c r="C37" s="49">
        <v>21</v>
      </c>
      <c r="D37" s="25">
        <v>43</v>
      </c>
      <c r="E37" s="44">
        <v>300</v>
      </c>
      <c r="F37" s="44" t="s">
        <v>1</v>
      </c>
      <c r="G37" s="44">
        <v>1500</v>
      </c>
      <c r="H37" s="44">
        <v>806</v>
      </c>
      <c r="I37" s="44">
        <v>800</v>
      </c>
      <c r="J37" s="44">
        <v>821.37258421587978</v>
      </c>
    </row>
    <row r="38" spans="1:1021 1031:2041 2051:3071 3081:4091 4101:5111 5121:6141 6151:7161 7171:8191 8201:9211 9221:10231 10241:11261 11271:12281 12291:13311 13321:14331 14341:15351 15361:16381" ht="12.75" customHeight="1" x14ac:dyDescent="0.25">
      <c r="A38" s="43">
        <v>2020</v>
      </c>
      <c r="B38" s="44">
        <v>53</v>
      </c>
      <c r="C38" s="49">
        <v>25</v>
      </c>
      <c r="D38" s="25">
        <v>47.169811320754718</v>
      </c>
      <c r="E38" s="44">
        <v>400</v>
      </c>
      <c r="F38" s="44" t="s">
        <v>1</v>
      </c>
      <c r="G38" s="44">
        <v>2000</v>
      </c>
      <c r="H38" s="44">
        <v>987</v>
      </c>
      <c r="I38" s="44">
        <v>800</v>
      </c>
      <c r="J38" s="44">
        <v>817.31364610621563</v>
      </c>
    </row>
    <row r="39" spans="1:1021 1031:2041 2051:3071 3081:4091 4101:5111 5121:6141 6151:7161 7171:8191 8201:9211 9221:10231 10241:11261 11271:12281 12291:13311 13321:14331 14341:15351 15361:16381" ht="12.75" customHeight="1" x14ac:dyDescent="0.25">
      <c r="A39" s="43">
        <v>2021</v>
      </c>
      <c r="B39" s="44">
        <v>51</v>
      </c>
      <c r="C39" s="49">
        <v>23</v>
      </c>
      <c r="D39" s="25">
        <v>45.098039215686278</v>
      </c>
      <c r="E39" s="44">
        <v>625</v>
      </c>
      <c r="F39" s="44" t="s">
        <v>1</v>
      </c>
      <c r="G39" s="44">
        <v>1500</v>
      </c>
      <c r="H39" s="44">
        <v>944.09</v>
      </c>
      <c r="I39" s="44">
        <v>900</v>
      </c>
      <c r="J39" s="44">
        <v>900</v>
      </c>
      <c r="K39" s="61"/>
      <c r="L39" s="61"/>
      <c r="N39" s="61"/>
    </row>
    <row r="40" spans="1:1021 1031:2041 2051:3071 3081:4091 4101:5111 5121:6141 6151:7161 7171:8191 8201:9211 9221:10231 10241:11261 11271:12281 12291:13311 13321:14331 14341:15351 15361:16381" ht="6" customHeight="1" x14ac:dyDescent="0.25">
      <c r="A40" s="35"/>
      <c r="B40" s="69"/>
      <c r="C40" s="69"/>
      <c r="D40" s="69"/>
      <c r="E40" s="69"/>
      <c r="F40" s="69"/>
      <c r="G40" s="69"/>
      <c r="H40" s="69"/>
      <c r="I40" s="69"/>
      <c r="J40" s="69"/>
    </row>
    <row r="41" spans="1:1021 1031:2041 2051:3071 3081:4091 4101:5111 5121:6141 6151:7161 7171:8191 8201:9211 9221:10231 10241:11261 11271:12281 12291:13311 13321:14331 14341:15351 15361:16381" s="40" customFormat="1" ht="15" customHeight="1" x14ac:dyDescent="0.25">
      <c r="A41" s="145" t="s">
        <v>24</v>
      </c>
      <c r="B41" s="146"/>
      <c r="C41" s="146"/>
      <c r="D41" s="146"/>
      <c r="E41" s="146"/>
      <c r="F41" s="146"/>
      <c r="G41" s="146"/>
      <c r="H41" s="146"/>
      <c r="I41" s="146"/>
      <c r="J41" s="146"/>
    </row>
    <row r="42" spans="1:1021 1031:2041 2051:3071 3081:4091 4101:5111 5121:6141 6151:7161 7171:8191 8201:9211 9221:10231 10241:11261 11271:12281 12291:13311 13321:14331 14341:15351 15361:16381" s="40" customFormat="1" ht="6" customHeight="1" x14ac:dyDescent="0.25">
      <c r="A42" s="18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021 1031:2041 2051:3071 3081:4091 4101:5111 5121:6141 6151:7161 7171:8191 8201:9211 9221:10231 10241:11261 11271:12281 12291:13311 13321:14331 14341:15351 15361:16381" s="40" customFormat="1" ht="30" customHeight="1" x14ac:dyDescent="0.25">
      <c r="A43" s="152" t="s">
        <v>54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39"/>
      <c r="U43" s="39"/>
      <c r="AE43" s="39"/>
      <c r="AO43" s="39"/>
      <c r="AY43" s="39"/>
      <c r="BI43" s="39"/>
      <c r="BS43" s="39"/>
      <c r="CC43" s="39"/>
      <c r="CM43" s="39"/>
      <c r="CW43" s="39"/>
      <c r="DG43" s="39"/>
      <c r="DQ43" s="39"/>
      <c r="EA43" s="39"/>
      <c r="EK43" s="39"/>
      <c r="EU43" s="39"/>
      <c r="FE43" s="39"/>
      <c r="FO43" s="39"/>
      <c r="FY43" s="39"/>
      <c r="GI43" s="39"/>
      <c r="GS43" s="39"/>
      <c r="HC43" s="39"/>
      <c r="HM43" s="39"/>
      <c r="HW43" s="39"/>
      <c r="IG43" s="39"/>
      <c r="IQ43" s="39"/>
      <c r="JA43" s="39"/>
      <c r="JK43" s="39"/>
      <c r="JU43" s="39"/>
      <c r="KE43" s="39"/>
      <c r="KO43" s="39"/>
      <c r="KY43" s="39"/>
      <c r="LI43" s="39"/>
      <c r="LS43" s="39"/>
      <c r="MC43" s="39"/>
      <c r="MM43" s="39"/>
      <c r="MW43" s="39"/>
      <c r="NG43" s="39"/>
      <c r="NQ43" s="39"/>
      <c r="OA43" s="39"/>
      <c r="OK43" s="39"/>
      <c r="OU43" s="39"/>
      <c r="PE43" s="39"/>
      <c r="PO43" s="39"/>
      <c r="PY43" s="39"/>
      <c r="QI43" s="39"/>
      <c r="QS43" s="39"/>
      <c r="RC43" s="39"/>
      <c r="RM43" s="39"/>
      <c r="RW43" s="39"/>
      <c r="SG43" s="39"/>
      <c r="SQ43" s="39"/>
      <c r="TA43" s="39"/>
      <c r="TK43" s="39"/>
      <c r="TU43" s="39"/>
      <c r="UE43" s="39"/>
      <c r="UO43" s="39"/>
      <c r="UY43" s="39"/>
      <c r="VI43" s="39"/>
      <c r="VS43" s="39"/>
      <c r="WC43" s="39"/>
      <c r="WM43" s="39"/>
      <c r="WW43" s="39"/>
      <c r="XG43" s="39"/>
      <c r="XQ43" s="39"/>
      <c r="YA43" s="39"/>
      <c r="YK43" s="39"/>
      <c r="YU43" s="39"/>
      <c r="ZE43" s="39"/>
      <c r="ZO43" s="39"/>
      <c r="ZY43" s="39"/>
      <c r="AAI43" s="39"/>
      <c r="AAS43" s="39"/>
      <c r="ABC43" s="39"/>
      <c r="ABM43" s="39"/>
      <c r="ABW43" s="39"/>
      <c r="ACG43" s="39"/>
      <c r="ACQ43" s="39"/>
      <c r="ADA43" s="39"/>
      <c r="ADK43" s="39"/>
      <c r="ADU43" s="39"/>
      <c r="AEE43" s="39"/>
      <c r="AEO43" s="39"/>
      <c r="AEY43" s="39"/>
      <c r="AFI43" s="39"/>
      <c r="AFS43" s="39"/>
      <c r="AGC43" s="39"/>
      <c r="AGM43" s="39"/>
      <c r="AGW43" s="39"/>
      <c r="AHG43" s="39"/>
      <c r="AHQ43" s="39"/>
      <c r="AIA43" s="39"/>
      <c r="AIK43" s="39"/>
      <c r="AIU43" s="39"/>
      <c r="AJE43" s="39"/>
      <c r="AJO43" s="39"/>
      <c r="AJY43" s="39"/>
      <c r="AKI43" s="39"/>
      <c r="AKS43" s="39"/>
      <c r="ALC43" s="39"/>
      <c r="ALM43" s="39"/>
      <c r="ALW43" s="39"/>
      <c r="AMG43" s="39"/>
      <c r="AMQ43" s="39"/>
      <c r="ANA43" s="39"/>
      <c r="ANK43" s="39"/>
      <c r="ANU43" s="39"/>
      <c r="AOE43" s="39"/>
      <c r="AOO43" s="39"/>
      <c r="AOY43" s="39"/>
      <c r="API43" s="39"/>
      <c r="APS43" s="39"/>
      <c r="AQC43" s="39"/>
      <c r="AQM43" s="39"/>
      <c r="AQW43" s="39"/>
      <c r="ARG43" s="39"/>
      <c r="ARQ43" s="39"/>
      <c r="ASA43" s="39"/>
      <c r="ASK43" s="39"/>
      <c r="ASU43" s="39"/>
      <c r="ATE43" s="39"/>
      <c r="ATO43" s="39"/>
      <c r="ATY43" s="39"/>
      <c r="AUI43" s="39"/>
      <c r="AUS43" s="39"/>
      <c r="AVC43" s="39"/>
      <c r="AVM43" s="39"/>
      <c r="AVW43" s="39"/>
      <c r="AWG43" s="39"/>
      <c r="AWQ43" s="39"/>
      <c r="AXA43" s="39"/>
      <c r="AXK43" s="39"/>
      <c r="AXU43" s="39"/>
      <c r="AYE43" s="39"/>
      <c r="AYO43" s="39"/>
      <c r="AYY43" s="39"/>
      <c r="AZI43" s="39"/>
      <c r="AZS43" s="39"/>
      <c r="BAC43" s="39"/>
      <c r="BAM43" s="39"/>
      <c r="BAW43" s="39"/>
      <c r="BBG43" s="39"/>
      <c r="BBQ43" s="39"/>
      <c r="BCA43" s="39"/>
      <c r="BCK43" s="39"/>
      <c r="BCU43" s="39"/>
      <c r="BDE43" s="39"/>
      <c r="BDO43" s="39"/>
      <c r="BDY43" s="39"/>
      <c r="BEI43" s="39"/>
      <c r="BES43" s="39"/>
      <c r="BFC43" s="39"/>
      <c r="BFM43" s="39"/>
      <c r="BFW43" s="39"/>
      <c r="BGG43" s="39"/>
      <c r="BGQ43" s="39"/>
      <c r="BHA43" s="39"/>
      <c r="BHK43" s="39"/>
      <c r="BHU43" s="39"/>
      <c r="BIE43" s="39"/>
      <c r="BIO43" s="39"/>
      <c r="BIY43" s="39"/>
      <c r="BJI43" s="39"/>
      <c r="BJS43" s="39"/>
      <c r="BKC43" s="39"/>
      <c r="BKM43" s="39"/>
      <c r="BKW43" s="39"/>
      <c r="BLG43" s="39"/>
      <c r="BLQ43" s="39"/>
      <c r="BMA43" s="39"/>
      <c r="BMK43" s="39"/>
      <c r="BMU43" s="39"/>
      <c r="BNE43" s="39"/>
      <c r="BNO43" s="39"/>
      <c r="BNY43" s="39"/>
      <c r="BOI43" s="39"/>
      <c r="BOS43" s="39"/>
      <c r="BPC43" s="39"/>
      <c r="BPM43" s="39"/>
      <c r="BPW43" s="39"/>
      <c r="BQG43" s="39"/>
      <c r="BQQ43" s="39"/>
      <c r="BRA43" s="39"/>
      <c r="BRK43" s="39"/>
      <c r="BRU43" s="39"/>
      <c r="BSE43" s="39"/>
      <c r="BSO43" s="39"/>
      <c r="BSY43" s="39"/>
      <c r="BTI43" s="39"/>
      <c r="BTS43" s="39"/>
      <c r="BUC43" s="39"/>
      <c r="BUM43" s="39"/>
      <c r="BUW43" s="39"/>
      <c r="BVG43" s="39"/>
      <c r="BVQ43" s="39"/>
      <c r="BWA43" s="39"/>
      <c r="BWK43" s="39"/>
      <c r="BWU43" s="39"/>
      <c r="BXE43" s="39"/>
      <c r="BXO43" s="39"/>
      <c r="BXY43" s="39"/>
      <c r="BYI43" s="39"/>
      <c r="BYS43" s="39"/>
      <c r="BZC43" s="39"/>
      <c r="BZM43" s="39"/>
      <c r="BZW43" s="39"/>
      <c r="CAG43" s="39"/>
      <c r="CAQ43" s="39"/>
      <c r="CBA43" s="39"/>
      <c r="CBK43" s="39"/>
      <c r="CBU43" s="39"/>
      <c r="CCE43" s="39"/>
      <c r="CCO43" s="39"/>
      <c r="CCY43" s="39"/>
      <c r="CDI43" s="39"/>
      <c r="CDS43" s="39"/>
      <c r="CEC43" s="39"/>
      <c r="CEM43" s="39"/>
      <c r="CEW43" s="39"/>
      <c r="CFG43" s="39"/>
      <c r="CFQ43" s="39"/>
      <c r="CGA43" s="39"/>
      <c r="CGK43" s="39"/>
      <c r="CGU43" s="39"/>
      <c r="CHE43" s="39"/>
      <c r="CHO43" s="39"/>
      <c r="CHY43" s="39"/>
      <c r="CII43" s="39"/>
      <c r="CIS43" s="39"/>
      <c r="CJC43" s="39"/>
      <c r="CJM43" s="39"/>
      <c r="CJW43" s="39"/>
      <c r="CKG43" s="39"/>
      <c r="CKQ43" s="39"/>
      <c r="CLA43" s="39"/>
      <c r="CLK43" s="39"/>
      <c r="CLU43" s="39"/>
      <c r="CME43" s="39"/>
      <c r="CMO43" s="39"/>
      <c r="CMY43" s="39"/>
      <c r="CNI43" s="39"/>
      <c r="CNS43" s="39"/>
      <c r="COC43" s="39"/>
      <c r="COM43" s="39"/>
      <c r="COW43" s="39"/>
      <c r="CPG43" s="39"/>
      <c r="CPQ43" s="39"/>
      <c r="CQA43" s="39"/>
      <c r="CQK43" s="39"/>
      <c r="CQU43" s="39"/>
      <c r="CRE43" s="39"/>
      <c r="CRO43" s="39"/>
      <c r="CRY43" s="39"/>
      <c r="CSI43" s="39"/>
      <c r="CSS43" s="39"/>
      <c r="CTC43" s="39"/>
      <c r="CTM43" s="39"/>
      <c r="CTW43" s="39"/>
      <c r="CUG43" s="39"/>
      <c r="CUQ43" s="39"/>
      <c r="CVA43" s="39"/>
      <c r="CVK43" s="39"/>
      <c r="CVU43" s="39"/>
      <c r="CWE43" s="39"/>
      <c r="CWO43" s="39"/>
      <c r="CWY43" s="39"/>
      <c r="CXI43" s="39"/>
      <c r="CXS43" s="39"/>
      <c r="CYC43" s="39"/>
      <c r="CYM43" s="39"/>
      <c r="CYW43" s="39"/>
      <c r="CZG43" s="39"/>
      <c r="CZQ43" s="39"/>
      <c r="DAA43" s="39"/>
      <c r="DAK43" s="39"/>
      <c r="DAU43" s="39"/>
      <c r="DBE43" s="39"/>
      <c r="DBO43" s="39"/>
      <c r="DBY43" s="39"/>
      <c r="DCI43" s="39"/>
      <c r="DCS43" s="39"/>
      <c r="DDC43" s="39"/>
      <c r="DDM43" s="39"/>
      <c r="DDW43" s="39"/>
      <c r="DEG43" s="39"/>
      <c r="DEQ43" s="39"/>
      <c r="DFA43" s="39"/>
      <c r="DFK43" s="39"/>
      <c r="DFU43" s="39"/>
      <c r="DGE43" s="39"/>
      <c r="DGO43" s="39"/>
      <c r="DGY43" s="39"/>
      <c r="DHI43" s="39"/>
      <c r="DHS43" s="39"/>
      <c r="DIC43" s="39"/>
      <c r="DIM43" s="39"/>
      <c r="DIW43" s="39"/>
      <c r="DJG43" s="39"/>
      <c r="DJQ43" s="39"/>
      <c r="DKA43" s="39"/>
      <c r="DKK43" s="39"/>
      <c r="DKU43" s="39"/>
      <c r="DLE43" s="39"/>
      <c r="DLO43" s="39"/>
      <c r="DLY43" s="39"/>
      <c r="DMI43" s="39"/>
      <c r="DMS43" s="39"/>
      <c r="DNC43" s="39"/>
      <c r="DNM43" s="39"/>
      <c r="DNW43" s="39"/>
      <c r="DOG43" s="39"/>
      <c r="DOQ43" s="39"/>
      <c r="DPA43" s="39"/>
      <c r="DPK43" s="39"/>
      <c r="DPU43" s="39"/>
      <c r="DQE43" s="39"/>
      <c r="DQO43" s="39"/>
      <c r="DQY43" s="39"/>
      <c r="DRI43" s="39"/>
      <c r="DRS43" s="39"/>
      <c r="DSC43" s="39"/>
      <c r="DSM43" s="39"/>
      <c r="DSW43" s="39"/>
      <c r="DTG43" s="39"/>
      <c r="DTQ43" s="39"/>
      <c r="DUA43" s="39"/>
      <c r="DUK43" s="39"/>
      <c r="DUU43" s="39"/>
      <c r="DVE43" s="39"/>
      <c r="DVO43" s="39"/>
      <c r="DVY43" s="39"/>
      <c r="DWI43" s="39"/>
      <c r="DWS43" s="39"/>
      <c r="DXC43" s="39"/>
      <c r="DXM43" s="39"/>
      <c r="DXW43" s="39"/>
      <c r="DYG43" s="39"/>
      <c r="DYQ43" s="39"/>
      <c r="DZA43" s="39"/>
      <c r="DZK43" s="39"/>
      <c r="DZU43" s="39"/>
      <c r="EAE43" s="39"/>
      <c r="EAO43" s="39"/>
      <c r="EAY43" s="39"/>
      <c r="EBI43" s="39"/>
      <c r="EBS43" s="39"/>
      <c r="ECC43" s="39"/>
      <c r="ECM43" s="39"/>
      <c r="ECW43" s="39"/>
      <c r="EDG43" s="39"/>
      <c r="EDQ43" s="39"/>
      <c r="EEA43" s="39"/>
      <c r="EEK43" s="39"/>
      <c r="EEU43" s="39"/>
      <c r="EFE43" s="39"/>
      <c r="EFO43" s="39"/>
      <c r="EFY43" s="39"/>
      <c r="EGI43" s="39"/>
      <c r="EGS43" s="39"/>
      <c r="EHC43" s="39"/>
      <c r="EHM43" s="39"/>
      <c r="EHW43" s="39"/>
      <c r="EIG43" s="39"/>
      <c r="EIQ43" s="39"/>
      <c r="EJA43" s="39"/>
      <c r="EJK43" s="39"/>
      <c r="EJU43" s="39"/>
      <c r="EKE43" s="39"/>
      <c r="EKO43" s="39"/>
      <c r="EKY43" s="39"/>
      <c r="ELI43" s="39"/>
      <c r="ELS43" s="39"/>
      <c r="EMC43" s="39"/>
      <c r="EMM43" s="39"/>
      <c r="EMW43" s="39"/>
      <c r="ENG43" s="39"/>
      <c r="ENQ43" s="39"/>
      <c r="EOA43" s="39"/>
      <c r="EOK43" s="39"/>
      <c r="EOU43" s="39"/>
      <c r="EPE43" s="39"/>
      <c r="EPO43" s="39"/>
      <c r="EPY43" s="39"/>
      <c r="EQI43" s="39"/>
      <c r="EQS43" s="39"/>
      <c r="ERC43" s="39"/>
      <c r="ERM43" s="39"/>
      <c r="ERW43" s="39"/>
      <c r="ESG43" s="39"/>
      <c r="ESQ43" s="39"/>
      <c r="ETA43" s="39"/>
      <c r="ETK43" s="39"/>
      <c r="ETU43" s="39"/>
      <c r="EUE43" s="39"/>
      <c r="EUO43" s="39"/>
      <c r="EUY43" s="39"/>
      <c r="EVI43" s="39"/>
      <c r="EVS43" s="39"/>
      <c r="EWC43" s="39"/>
      <c r="EWM43" s="39"/>
      <c r="EWW43" s="39"/>
      <c r="EXG43" s="39"/>
      <c r="EXQ43" s="39"/>
      <c r="EYA43" s="39"/>
      <c r="EYK43" s="39"/>
      <c r="EYU43" s="39"/>
      <c r="EZE43" s="39"/>
      <c r="EZO43" s="39"/>
      <c r="EZY43" s="39"/>
      <c r="FAI43" s="39"/>
      <c r="FAS43" s="39"/>
      <c r="FBC43" s="39"/>
      <c r="FBM43" s="39"/>
      <c r="FBW43" s="39"/>
      <c r="FCG43" s="39"/>
      <c r="FCQ43" s="39"/>
      <c r="FDA43" s="39"/>
      <c r="FDK43" s="39"/>
      <c r="FDU43" s="39"/>
      <c r="FEE43" s="39"/>
      <c r="FEO43" s="39"/>
      <c r="FEY43" s="39"/>
      <c r="FFI43" s="39"/>
      <c r="FFS43" s="39"/>
      <c r="FGC43" s="39"/>
      <c r="FGM43" s="39"/>
      <c r="FGW43" s="39"/>
      <c r="FHG43" s="39"/>
      <c r="FHQ43" s="39"/>
      <c r="FIA43" s="39"/>
      <c r="FIK43" s="39"/>
      <c r="FIU43" s="39"/>
      <c r="FJE43" s="39"/>
      <c r="FJO43" s="39"/>
      <c r="FJY43" s="39"/>
      <c r="FKI43" s="39"/>
      <c r="FKS43" s="39"/>
      <c r="FLC43" s="39"/>
      <c r="FLM43" s="39"/>
      <c r="FLW43" s="39"/>
      <c r="FMG43" s="39"/>
      <c r="FMQ43" s="39"/>
      <c r="FNA43" s="39"/>
      <c r="FNK43" s="39"/>
      <c r="FNU43" s="39"/>
      <c r="FOE43" s="39"/>
      <c r="FOO43" s="39"/>
      <c r="FOY43" s="39"/>
      <c r="FPI43" s="39"/>
      <c r="FPS43" s="39"/>
      <c r="FQC43" s="39"/>
      <c r="FQM43" s="39"/>
      <c r="FQW43" s="39"/>
      <c r="FRG43" s="39"/>
      <c r="FRQ43" s="39"/>
      <c r="FSA43" s="39"/>
      <c r="FSK43" s="39"/>
      <c r="FSU43" s="39"/>
      <c r="FTE43" s="39"/>
      <c r="FTO43" s="39"/>
      <c r="FTY43" s="39"/>
      <c r="FUI43" s="39"/>
      <c r="FUS43" s="39"/>
      <c r="FVC43" s="39"/>
      <c r="FVM43" s="39"/>
      <c r="FVW43" s="39"/>
      <c r="FWG43" s="39"/>
      <c r="FWQ43" s="39"/>
      <c r="FXA43" s="39"/>
      <c r="FXK43" s="39"/>
      <c r="FXU43" s="39"/>
      <c r="FYE43" s="39"/>
      <c r="FYO43" s="39"/>
      <c r="FYY43" s="39"/>
      <c r="FZI43" s="39"/>
      <c r="FZS43" s="39"/>
      <c r="GAC43" s="39"/>
      <c r="GAM43" s="39"/>
      <c r="GAW43" s="39"/>
      <c r="GBG43" s="39"/>
      <c r="GBQ43" s="39"/>
      <c r="GCA43" s="39"/>
      <c r="GCK43" s="39"/>
      <c r="GCU43" s="39"/>
      <c r="GDE43" s="39"/>
      <c r="GDO43" s="39"/>
      <c r="GDY43" s="39"/>
      <c r="GEI43" s="39"/>
      <c r="GES43" s="39"/>
      <c r="GFC43" s="39"/>
      <c r="GFM43" s="39"/>
      <c r="GFW43" s="39"/>
      <c r="GGG43" s="39"/>
      <c r="GGQ43" s="39"/>
      <c r="GHA43" s="39"/>
      <c r="GHK43" s="39"/>
      <c r="GHU43" s="39"/>
      <c r="GIE43" s="39"/>
      <c r="GIO43" s="39"/>
      <c r="GIY43" s="39"/>
      <c r="GJI43" s="39"/>
      <c r="GJS43" s="39"/>
      <c r="GKC43" s="39"/>
      <c r="GKM43" s="39"/>
      <c r="GKW43" s="39"/>
      <c r="GLG43" s="39"/>
      <c r="GLQ43" s="39"/>
      <c r="GMA43" s="39"/>
      <c r="GMK43" s="39"/>
      <c r="GMU43" s="39"/>
      <c r="GNE43" s="39"/>
      <c r="GNO43" s="39"/>
      <c r="GNY43" s="39"/>
      <c r="GOI43" s="39"/>
      <c r="GOS43" s="39"/>
      <c r="GPC43" s="39"/>
      <c r="GPM43" s="39"/>
      <c r="GPW43" s="39"/>
      <c r="GQG43" s="39"/>
      <c r="GQQ43" s="39"/>
      <c r="GRA43" s="39"/>
      <c r="GRK43" s="39"/>
      <c r="GRU43" s="39"/>
      <c r="GSE43" s="39"/>
      <c r="GSO43" s="39"/>
      <c r="GSY43" s="39"/>
      <c r="GTI43" s="39"/>
      <c r="GTS43" s="39"/>
      <c r="GUC43" s="39"/>
      <c r="GUM43" s="39"/>
      <c r="GUW43" s="39"/>
      <c r="GVG43" s="39"/>
      <c r="GVQ43" s="39"/>
      <c r="GWA43" s="39"/>
      <c r="GWK43" s="39"/>
      <c r="GWU43" s="39"/>
      <c r="GXE43" s="39"/>
      <c r="GXO43" s="39"/>
      <c r="GXY43" s="39"/>
      <c r="GYI43" s="39"/>
      <c r="GYS43" s="39"/>
      <c r="GZC43" s="39"/>
      <c r="GZM43" s="39"/>
      <c r="GZW43" s="39"/>
      <c r="HAG43" s="39"/>
      <c r="HAQ43" s="39"/>
      <c r="HBA43" s="39"/>
      <c r="HBK43" s="39"/>
      <c r="HBU43" s="39"/>
      <c r="HCE43" s="39"/>
      <c r="HCO43" s="39"/>
      <c r="HCY43" s="39"/>
      <c r="HDI43" s="39"/>
      <c r="HDS43" s="39"/>
      <c r="HEC43" s="39"/>
      <c r="HEM43" s="39"/>
      <c r="HEW43" s="39"/>
      <c r="HFG43" s="39"/>
      <c r="HFQ43" s="39"/>
      <c r="HGA43" s="39"/>
      <c r="HGK43" s="39"/>
      <c r="HGU43" s="39"/>
      <c r="HHE43" s="39"/>
      <c r="HHO43" s="39"/>
      <c r="HHY43" s="39"/>
      <c r="HII43" s="39"/>
      <c r="HIS43" s="39"/>
      <c r="HJC43" s="39"/>
      <c r="HJM43" s="39"/>
      <c r="HJW43" s="39"/>
      <c r="HKG43" s="39"/>
      <c r="HKQ43" s="39"/>
      <c r="HLA43" s="39"/>
      <c r="HLK43" s="39"/>
      <c r="HLU43" s="39"/>
      <c r="HME43" s="39"/>
      <c r="HMO43" s="39"/>
      <c r="HMY43" s="39"/>
      <c r="HNI43" s="39"/>
      <c r="HNS43" s="39"/>
      <c r="HOC43" s="39"/>
      <c r="HOM43" s="39"/>
      <c r="HOW43" s="39"/>
      <c r="HPG43" s="39"/>
      <c r="HPQ43" s="39"/>
      <c r="HQA43" s="39"/>
      <c r="HQK43" s="39"/>
      <c r="HQU43" s="39"/>
      <c r="HRE43" s="39"/>
      <c r="HRO43" s="39"/>
      <c r="HRY43" s="39"/>
      <c r="HSI43" s="39"/>
      <c r="HSS43" s="39"/>
      <c r="HTC43" s="39"/>
      <c r="HTM43" s="39"/>
      <c r="HTW43" s="39"/>
      <c r="HUG43" s="39"/>
      <c r="HUQ43" s="39"/>
      <c r="HVA43" s="39"/>
      <c r="HVK43" s="39"/>
      <c r="HVU43" s="39"/>
      <c r="HWE43" s="39"/>
      <c r="HWO43" s="39"/>
      <c r="HWY43" s="39"/>
      <c r="HXI43" s="39"/>
      <c r="HXS43" s="39"/>
      <c r="HYC43" s="39"/>
      <c r="HYM43" s="39"/>
      <c r="HYW43" s="39"/>
      <c r="HZG43" s="39"/>
      <c r="HZQ43" s="39"/>
      <c r="IAA43" s="39"/>
      <c r="IAK43" s="39"/>
      <c r="IAU43" s="39"/>
      <c r="IBE43" s="39"/>
      <c r="IBO43" s="39"/>
      <c r="IBY43" s="39"/>
      <c r="ICI43" s="39"/>
      <c r="ICS43" s="39"/>
      <c r="IDC43" s="39"/>
      <c r="IDM43" s="39"/>
      <c r="IDW43" s="39"/>
      <c r="IEG43" s="39"/>
      <c r="IEQ43" s="39"/>
      <c r="IFA43" s="39"/>
      <c r="IFK43" s="39"/>
      <c r="IFU43" s="39"/>
      <c r="IGE43" s="39"/>
      <c r="IGO43" s="39"/>
      <c r="IGY43" s="39"/>
      <c r="IHI43" s="39"/>
      <c r="IHS43" s="39"/>
      <c r="IIC43" s="39"/>
      <c r="IIM43" s="39"/>
      <c r="IIW43" s="39"/>
      <c r="IJG43" s="39"/>
      <c r="IJQ43" s="39"/>
      <c r="IKA43" s="39"/>
      <c r="IKK43" s="39"/>
      <c r="IKU43" s="39"/>
      <c r="ILE43" s="39"/>
      <c r="ILO43" s="39"/>
      <c r="ILY43" s="39"/>
      <c r="IMI43" s="39"/>
      <c r="IMS43" s="39"/>
      <c r="INC43" s="39"/>
      <c r="INM43" s="39"/>
      <c r="INW43" s="39"/>
      <c r="IOG43" s="39"/>
      <c r="IOQ43" s="39"/>
      <c r="IPA43" s="39"/>
      <c r="IPK43" s="39"/>
      <c r="IPU43" s="39"/>
      <c r="IQE43" s="39"/>
      <c r="IQO43" s="39"/>
      <c r="IQY43" s="39"/>
      <c r="IRI43" s="39"/>
      <c r="IRS43" s="39"/>
      <c r="ISC43" s="39"/>
      <c r="ISM43" s="39"/>
      <c r="ISW43" s="39"/>
      <c r="ITG43" s="39"/>
      <c r="ITQ43" s="39"/>
      <c r="IUA43" s="39"/>
      <c r="IUK43" s="39"/>
      <c r="IUU43" s="39"/>
      <c r="IVE43" s="39"/>
      <c r="IVO43" s="39"/>
      <c r="IVY43" s="39"/>
      <c r="IWI43" s="39"/>
      <c r="IWS43" s="39"/>
      <c r="IXC43" s="39"/>
      <c r="IXM43" s="39"/>
      <c r="IXW43" s="39"/>
      <c r="IYG43" s="39"/>
      <c r="IYQ43" s="39"/>
      <c r="IZA43" s="39"/>
      <c r="IZK43" s="39"/>
      <c r="IZU43" s="39"/>
      <c r="JAE43" s="39"/>
      <c r="JAO43" s="39"/>
      <c r="JAY43" s="39"/>
      <c r="JBI43" s="39"/>
      <c r="JBS43" s="39"/>
      <c r="JCC43" s="39"/>
      <c r="JCM43" s="39"/>
      <c r="JCW43" s="39"/>
      <c r="JDG43" s="39"/>
      <c r="JDQ43" s="39"/>
      <c r="JEA43" s="39"/>
      <c r="JEK43" s="39"/>
      <c r="JEU43" s="39"/>
      <c r="JFE43" s="39"/>
      <c r="JFO43" s="39"/>
      <c r="JFY43" s="39"/>
      <c r="JGI43" s="39"/>
      <c r="JGS43" s="39"/>
      <c r="JHC43" s="39"/>
      <c r="JHM43" s="39"/>
      <c r="JHW43" s="39"/>
      <c r="JIG43" s="39"/>
      <c r="JIQ43" s="39"/>
      <c r="JJA43" s="39"/>
      <c r="JJK43" s="39"/>
      <c r="JJU43" s="39"/>
      <c r="JKE43" s="39"/>
      <c r="JKO43" s="39"/>
      <c r="JKY43" s="39"/>
      <c r="JLI43" s="39"/>
      <c r="JLS43" s="39"/>
      <c r="JMC43" s="39"/>
      <c r="JMM43" s="39"/>
      <c r="JMW43" s="39"/>
      <c r="JNG43" s="39"/>
      <c r="JNQ43" s="39"/>
      <c r="JOA43" s="39"/>
      <c r="JOK43" s="39"/>
      <c r="JOU43" s="39"/>
      <c r="JPE43" s="39"/>
      <c r="JPO43" s="39"/>
      <c r="JPY43" s="39"/>
      <c r="JQI43" s="39"/>
      <c r="JQS43" s="39"/>
      <c r="JRC43" s="39"/>
      <c r="JRM43" s="39"/>
      <c r="JRW43" s="39"/>
      <c r="JSG43" s="39"/>
      <c r="JSQ43" s="39"/>
      <c r="JTA43" s="39"/>
      <c r="JTK43" s="39"/>
      <c r="JTU43" s="39"/>
      <c r="JUE43" s="39"/>
      <c r="JUO43" s="39"/>
      <c r="JUY43" s="39"/>
      <c r="JVI43" s="39"/>
      <c r="JVS43" s="39"/>
      <c r="JWC43" s="39"/>
      <c r="JWM43" s="39"/>
      <c r="JWW43" s="39"/>
      <c r="JXG43" s="39"/>
      <c r="JXQ43" s="39"/>
      <c r="JYA43" s="39"/>
      <c r="JYK43" s="39"/>
      <c r="JYU43" s="39"/>
      <c r="JZE43" s="39"/>
      <c r="JZO43" s="39"/>
      <c r="JZY43" s="39"/>
      <c r="KAI43" s="39"/>
      <c r="KAS43" s="39"/>
      <c r="KBC43" s="39"/>
      <c r="KBM43" s="39"/>
      <c r="KBW43" s="39"/>
      <c r="KCG43" s="39"/>
      <c r="KCQ43" s="39"/>
      <c r="KDA43" s="39"/>
      <c r="KDK43" s="39"/>
      <c r="KDU43" s="39"/>
      <c r="KEE43" s="39"/>
      <c r="KEO43" s="39"/>
      <c r="KEY43" s="39"/>
      <c r="KFI43" s="39"/>
      <c r="KFS43" s="39"/>
      <c r="KGC43" s="39"/>
      <c r="KGM43" s="39"/>
      <c r="KGW43" s="39"/>
      <c r="KHG43" s="39"/>
      <c r="KHQ43" s="39"/>
      <c r="KIA43" s="39"/>
      <c r="KIK43" s="39"/>
      <c r="KIU43" s="39"/>
      <c r="KJE43" s="39"/>
      <c r="KJO43" s="39"/>
      <c r="KJY43" s="39"/>
      <c r="KKI43" s="39"/>
      <c r="KKS43" s="39"/>
      <c r="KLC43" s="39"/>
      <c r="KLM43" s="39"/>
      <c r="KLW43" s="39"/>
      <c r="KMG43" s="39"/>
      <c r="KMQ43" s="39"/>
      <c r="KNA43" s="39"/>
      <c r="KNK43" s="39"/>
      <c r="KNU43" s="39"/>
      <c r="KOE43" s="39"/>
      <c r="KOO43" s="39"/>
      <c r="KOY43" s="39"/>
      <c r="KPI43" s="39"/>
      <c r="KPS43" s="39"/>
      <c r="KQC43" s="39"/>
      <c r="KQM43" s="39"/>
      <c r="KQW43" s="39"/>
      <c r="KRG43" s="39"/>
      <c r="KRQ43" s="39"/>
      <c r="KSA43" s="39"/>
      <c r="KSK43" s="39"/>
      <c r="KSU43" s="39"/>
      <c r="KTE43" s="39"/>
      <c r="KTO43" s="39"/>
      <c r="KTY43" s="39"/>
      <c r="KUI43" s="39"/>
      <c r="KUS43" s="39"/>
      <c r="KVC43" s="39"/>
      <c r="KVM43" s="39"/>
      <c r="KVW43" s="39"/>
      <c r="KWG43" s="39"/>
      <c r="KWQ43" s="39"/>
      <c r="KXA43" s="39"/>
      <c r="KXK43" s="39"/>
      <c r="KXU43" s="39"/>
      <c r="KYE43" s="39"/>
      <c r="KYO43" s="39"/>
      <c r="KYY43" s="39"/>
      <c r="KZI43" s="39"/>
      <c r="KZS43" s="39"/>
      <c r="LAC43" s="39"/>
      <c r="LAM43" s="39"/>
      <c r="LAW43" s="39"/>
      <c r="LBG43" s="39"/>
      <c r="LBQ43" s="39"/>
      <c r="LCA43" s="39"/>
      <c r="LCK43" s="39"/>
      <c r="LCU43" s="39"/>
      <c r="LDE43" s="39"/>
      <c r="LDO43" s="39"/>
      <c r="LDY43" s="39"/>
      <c r="LEI43" s="39"/>
      <c r="LES43" s="39"/>
      <c r="LFC43" s="39"/>
      <c r="LFM43" s="39"/>
      <c r="LFW43" s="39"/>
      <c r="LGG43" s="39"/>
      <c r="LGQ43" s="39"/>
      <c r="LHA43" s="39"/>
      <c r="LHK43" s="39"/>
      <c r="LHU43" s="39"/>
      <c r="LIE43" s="39"/>
      <c r="LIO43" s="39"/>
      <c r="LIY43" s="39"/>
      <c r="LJI43" s="39"/>
      <c r="LJS43" s="39"/>
      <c r="LKC43" s="39"/>
      <c r="LKM43" s="39"/>
      <c r="LKW43" s="39"/>
      <c r="LLG43" s="39"/>
      <c r="LLQ43" s="39"/>
      <c r="LMA43" s="39"/>
      <c r="LMK43" s="39"/>
      <c r="LMU43" s="39"/>
      <c r="LNE43" s="39"/>
      <c r="LNO43" s="39"/>
      <c r="LNY43" s="39"/>
      <c r="LOI43" s="39"/>
      <c r="LOS43" s="39"/>
      <c r="LPC43" s="39"/>
      <c r="LPM43" s="39"/>
      <c r="LPW43" s="39"/>
      <c r="LQG43" s="39"/>
      <c r="LQQ43" s="39"/>
      <c r="LRA43" s="39"/>
      <c r="LRK43" s="39"/>
      <c r="LRU43" s="39"/>
      <c r="LSE43" s="39"/>
      <c r="LSO43" s="39"/>
      <c r="LSY43" s="39"/>
      <c r="LTI43" s="39"/>
      <c r="LTS43" s="39"/>
      <c r="LUC43" s="39"/>
      <c r="LUM43" s="39"/>
      <c r="LUW43" s="39"/>
      <c r="LVG43" s="39"/>
      <c r="LVQ43" s="39"/>
      <c r="LWA43" s="39"/>
      <c r="LWK43" s="39"/>
      <c r="LWU43" s="39"/>
      <c r="LXE43" s="39"/>
      <c r="LXO43" s="39"/>
      <c r="LXY43" s="39"/>
      <c r="LYI43" s="39"/>
      <c r="LYS43" s="39"/>
      <c r="LZC43" s="39"/>
      <c r="LZM43" s="39"/>
      <c r="LZW43" s="39"/>
      <c r="MAG43" s="39"/>
      <c r="MAQ43" s="39"/>
      <c r="MBA43" s="39"/>
      <c r="MBK43" s="39"/>
      <c r="MBU43" s="39"/>
      <c r="MCE43" s="39"/>
      <c r="MCO43" s="39"/>
      <c r="MCY43" s="39"/>
      <c r="MDI43" s="39"/>
      <c r="MDS43" s="39"/>
      <c r="MEC43" s="39"/>
      <c r="MEM43" s="39"/>
      <c r="MEW43" s="39"/>
      <c r="MFG43" s="39"/>
      <c r="MFQ43" s="39"/>
      <c r="MGA43" s="39"/>
      <c r="MGK43" s="39"/>
      <c r="MGU43" s="39"/>
      <c r="MHE43" s="39"/>
      <c r="MHO43" s="39"/>
      <c r="MHY43" s="39"/>
      <c r="MII43" s="39"/>
      <c r="MIS43" s="39"/>
      <c r="MJC43" s="39"/>
      <c r="MJM43" s="39"/>
      <c r="MJW43" s="39"/>
      <c r="MKG43" s="39"/>
      <c r="MKQ43" s="39"/>
      <c r="MLA43" s="39"/>
      <c r="MLK43" s="39"/>
      <c r="MLU43" s="39"/>
      <c r="MME43" s="39"/>
      <c r="MMO43" s="39"/>
      <c r="MMY43" s="39"/>
      <c r="MNI43" s="39"/>
      <c r="MNS43" s="39"/>
      <c r="MOC43" s="39"/>
      <c r="MOM43" s="39"/>
      <c r="MOW43" s="39"/>
      <c r="MPG43" s="39"/>
      <c r="MPQ43" s="39"/>
      <c r="MQA43" s="39"/>
      <c r="MQK43" s="39"/>
      <c r="MQU43" s="39"/>
      <c r="MRE43" s="39"/>
      <c r="MRO43" s="39"/>
      <c r="MRY43" s="39"/>
      <c r="MSI43" s="39"/>
      <c r="MSS43" s="39"/>
      <c r="MTC43" s="39"/>
      <c r="MTM43" s="39"/>
      <c r="MTW43" s="39"/>
      <c r="MUG43" s="39"/>
      <c r="MUQ43" s="39"/>
      <c r="MVA43" s="39"/>
      <c r="MVK43" s="39"/>
      <c r="MVU43" s="39"/>
      <c r="MWE43" s="39"/>
      <c r="MWO43" s="39"/>
      <c r="MWY43" s="39"/>
      <c r="MXI43" s="39"/>
      <c r="MXS43" s="39"/>
      <c r="MYC43" s="39"/>
      <c r="MYM43" s="39"/>
      <c r="MYW43" s="39"/>
      <c r="MZG43" s="39"/>
      <c r="MZQ43" s="39"/>
      <c r="NAA43" s="39"/>
      <c r="NAK43" s="39"/>
      <c r="NAU43" s="39"/>
      <c r="NBE43" s="39"/>
      <c r="NBO43" s="39"/>
      <c r="NBY43" s="39"/>
      <c r="NCI43" s="39"/>
      <c r="NCS43" s="39"/>
      <c r="NDC43" s="39"/>
      <c r="NDM43" s="39"/>
      <c r="NDW43" s="39"/>
      <c r="NEG43" s="39"/>
      <c r="NEQ43" s="39"/>
      <c r="NFA43" s="39"/>
      <c r="NFK43" s="39"/>
      <c r="NFU43" s="39"/>
      <c r="NGE43" s="39"/>
      <c r="NGO43" s="39"/>
      <c r="NGY43" s="39"/>
      <c r="NHI43" s="39"/>
      <c r="NHS43" s="39"/>
      <c r="NIC43" s="39"/>
      <c r="NIM43" s="39"/>
      <c r="NIW43" s="39"/>
      <c r="NJG43" s="39"/>
      <c r="NJQ43" s="39"/>
      <c r="NKA43" s="39"/>
      <c r="NKK43" s="39"/>
      <c r="NKU43" s="39"/>
      <c r="NLE43" s="39"/>
      <c r="NLO43" s="39"/>
      <c r="NLY43" s="39"/>
      <c r="NMI43" s="39"/>
      <c r="NMS43" s="39"/>
      <c r="NNC43" s="39"/>
      <c r="NNM43" s="39"/>
      <c r="NNW43" s="39"/>
      <c r="NOG43" s="39"/>
      <c r="NOQ43" s="39"/>
      <c r="NPA43" s="39"/>
      <c r="NPK43" s="39"/>
      <c r="NPU43" s="39"/>
      <c r="NQE43" s="39"/>
      <c r="NQO43" s="39"/>
      <c r="NQY43" s="39"/>
      <c r="NRI43" s="39"/>
      <c r="NRS43" s="39"/>
      <c r="NSC43" s="39"/>
      <c r="NSM43" s="39"/>
      <c r="NSW43" s="39"/>
      <c r="NTG43" s="39"/>
      <c r="NTQ43" s="39"/>
      <c r="NUA43" s="39"/>
      <c r="NUK43" s="39"/>
      <c r="NUU43" s="39"/>
      <c r="NVE43" s="39"/>
      <c r="NVO43" s="39"/>
      <c r="NVY43" s="39"/>
      <c r="NWI43" s="39"/>
      <c r="NWS43" s="39"/>
      <c r="NXC43" s="39"/>
      <c r="NXM43" s="39"/>
      <c r="NXW43" s="39"/>
      <c r="NYG43" s="39"/>
      <c r="NYQ43" s="39"/>
      <c r="NZA43" s="39"/>
      <c r="NZK43" s="39"/>
      <c r="NZU43" s="39"/>
      <c r="OAE43" s="39"/>
      <c r="OAO43" s="39"/>
      <c r="OAY43" s="39"/>
      <c r="OBI43" s="39"/>
      <c r="OBS43" s="39"/>
      <c r="OCC43" s="39"/>
      <c r="OCM43" s="39"/>
      <c r="OCW43" s="39"/>
      <c r="ODG43" s="39"/>
      <c r="ODQ43" s="39"/>
      <c r="OEA43" s="39"/>
      <c r="OEK43" s="39"/>
      <c r="OEU43" s="39"/>
      <c r="OFE43" s="39"/>
      <c r="OFO43" s="39"/>
      <c r="OFY43" s="39"/>
      <c r="OGI43" s="39"/>
      <c r="OGS43" s="39"/>
      <c r="OHC43" s="39"/>
      <c r="OHM43" s="39"/>
      <c r="OHW43" s="39"/>
      <c r="OIG43" s="39"/>
      <c r="OIQ43" s="39"/>
      <c r="OJA43" s="39"/>
      <c r="OJK43" s="39"/>
      <c r="OJU43" s="39"/>
      <c r="OKE43" s="39"/>
      <c r="OKO43" s="39"/>
      <c r="OKY43" s="39"/>
      <c r="OLI43" s="39"/>
      <c r="OLS43" s="39"/>
      <c r="OMC43" s="39"/>
      <c r="OMM43" s="39"/>
      <c r="OMW43" s="39"/>
      <c r="ONG43" s="39"/>
      <c r="ONQ43" s="39"/>
      <c r="OOA43" s="39"/>
      <c r="OOK43" s="39"/>
      <c r="OOU43" s="39"/>
      <c r="OPE43" s="39"/>
      <c r="OPO43" s="39"/>
      <c r="OPY43" s="39"/>
      <c r="OQI43" s="39"/>
      <c r="OQS43" s="39"/>
      <c r="ORC43" s="39"/>
      <c r="ORM43" s="39"/>
      <c r="ORW43" s="39"/>
      <c r="OSG43" s="39"/>
      <c r="OSQ43" s="39"/>
      <c r="OTA43" s="39"/>
      <c r="OTK43" s="39"/>
      <c r="OTU43" s="39"/>
      <c r="OUE43" s="39"/>
      <c r="OUO43" s="39"/>
      <c r="OUY43" s="39"/>
      <c r="OVI43" s="39"/>
      <c r="OVS43" s="39"/>
      <c r="OWC43" s="39"/>
      <c r="OWM43" s="39"/>
      <c r="OWW43" s="39"/>
      <c r="OXG43" s="39"/>
      <c r="OXQ43" s="39"/>
      <c r="OYA43" s="39"/>
      <c r="OYK43" s="39"/>
      <c r="OYU43" s="39"/>
      <c r="OZE43" s="39"/>
      <c r="OZO43" s="39"/>
      <c r="OZY43" s="39"/>
      <c r="PAI43" s="39"/>
      <c r="PAS43" s="39"/>
      <c r="PBC43" s="39"/>
      <c r="PBM43" s="39"/>
      <c r="PBW43" s="39"/>
      <c r="PCG43" s="39"/>
      <c r="PCQ43" s="39"/>
      <c r="PDA43" s="39"/>
      <c r="PDK43" s="39"/>
      <c r="PDU43" s="39"/>
      <c r="PEE43" s="39"/>
      <c r="PEO43" s="39"/>
      <c r="PEY43" s="39"/>
      <c r="PFI43" s="39"/>
      <c r="PFS43" s="39"/>
      <c r="PGC43" s="39"/>
      <c r="PGM43" s="39"/>
      <c r="PGW43" s="39"/>
      <c r="PHG43" s="39"/>
      <c r="PHQ43" s="39"/>
      <c r="PIA43" s="39"/>
      <c r="PIK43" s="39"/>
      <c r="PIU43" s="39"/>
      <c r="PJE43" s="39"/>
      <c r="PJO43" s="39"/>
      <c r="PJY43" s="39"/>
      <c r="PKI43" s="39"/>
      <c r="PKS43" s="39"/>
      <c r="PLC43" s="39"/>
      <c r="PLM43" s="39"/>
      <c r="PLW43" s="39"/>
      <c r="PMG43" s="39"/>
      <c r="PMQ43" s="39"/>
      <c r="PNA43" s="39"/>
      <c r="PNK43" s="39"/>
      <c r="PNU43" s="39"/>
      <c r="POE43" s="39"/>
      <c r="POO43" s="39"/>
      <c r="POY43" s="39"/>
      <c r="PPI43" s="39"/>
      <c r="PPS43" s="39"/>
      <c r="PQC43" s="39"/>
      <c r="PQM43" s="39"/>
      <c r="PQW43" s="39"/>
      <c r="PRG43" s="39"/>
      <c r="PRQ43" s="39"/>
      <c r="PSA43" s="39"/>
      <c r="PSK43" s="39"/>
      <c r="PSU43" s="39"/>
      <c r="PTE43" s="39"/>
      <c r="PTO43" s="39"/>
      <c r="PTY43" s="39"/>
      <c r="PUI43" s="39"/>
      <c r="PUS43" s="39"/>
      <c r="PVC43" s="39"/>
      <c r="PVM43" s="39"/>
      <c r="PVW43" s="39"/>
      <c r="PWG43" s="39"/>
      <c r="PWQ43" s="39"/>
      <c r="PXA43" s="39"/>
      <c r="PXK43" s="39"/>
      <c r="PXU43" s="39"/>
      <c r="PYE43" s="39"/>
      <c r="PYO43" s="39"/>
      <c r="PYY43" s="39"/>
      <c r="PZI43" s="39"/>
      <c r="PZS43" s="39"/>
      <c r="QAC43" s="39"/>
      <c r="QAM43" s="39"/>
      <c r="QAW43" s="39"/>
      <c r="QBG43" s="39"/>
      <c r="QBQ43" s="39"/>
      <c r="QCA43" s="39"/>
      <c r="QCK43" s="39"/>
      <c r="QCU43" s="39"/>
      <c r="QDE43" s="39"/>
      <c r="QDO43" s="39"/>
      <c r="QDY43" s="39"/>
      <c r="QEI43" s="39"/>
      <c r="QES43" s="39"/>
      <c r="QFC43" s="39"/>
      <c r="QFM43" s="39"/>
      <c r="QFW43" s="39"/>
      <c r="QGG43" s="39"/>
      <c r="QGQ43" s="39"/>
      <c r="QHA43" s="39"/>
      <c r="QHK43" s="39"/>
      <c r="QHU43" s="39"/>
      <c r="QIE43" s="39"/>
      <c r="QIO43" s="39"/>
      <c r="QIY43" s="39"/>
      <c r="QJI43" s="39"/>
      <c r="QJS43" s="39"/>
      <c r="QKC43" s="39"/>
      <c r="QKM43" s="39"/>
      <c r="QKW43" s="39"/>
      <c r="QLG43" s="39"/>
      <c r="QLQ43" s="39"/>
      <c r="QMA43" s="39"/>
      <c r="QMK43" s="39"/>
      <c r="QMU43" s="39"/>
      <c r="QNE43" s="39"/>
      <c r="QNO43" s="39"/>
      <c r="QNY43" s="39"/>
      <c r="QOI43" s="39"/>
      <c r="QOS43" s="39"/>
      <c r="QPC43" s="39"/>
      <c r="QPM43" s="39"/>
      <c r="QPW43" s="39"/>
      <c r="QQG43" s="39"/>
      <c r="QQQ43" s="39"/>
      <c r="QRA43" s="39"/>
      <c r="QRK43" s="39"/>
      <c r="QRU43" s="39"/>
      <c r="QSE43" s="39"/>
      <c r="QSO43" s="39"/>
      <c r="QSY43" s="39"/>
      <c r="QTI43" s="39"/>
      <c r="QTS43" s="39"/>
      <c r="QUC43" s="39"/>
      <c r="QUM43" s="39"/>
      <c r="QUW43" s="39"/>
      <c r="QVG43" s="39"/>
      <c r="QVQ43" s="39"/>
      <c r="QWA43" s="39"/>
      <c r="QWK43" s="39"/>
      <c r="QWU43" s="39"/>
      <c r="QXE43" s="39"/>
      <c r="QXO43" s="39"/>
      <c r="QXY43" s="39"/>
      <c r="QYI43" s="39"/>
      <c r="QYS43" s="39"/>
      <c r="QZC43" s="39"/>
      <c r="QZM43" s="39"/>
      <c r="QZW43" s="39"/>
      <c r="RAG43" s="39"/>
      <c r="RAQ43" s="39"/>
      <c r="RBA43" s="39"/>
      <c r="RBK43" s="39"/>
      <c r="RBU43" s="39"/>
      <c r="RCE43" s="39"/>
      <c r="RCO43" s="39"/>
      <c r="RCY43" s="39"/>
      <c r="RDI43" s="39"/>
      <c r="RDS43" s="39"/>
      <c r="REC43" s="39"/>
      <c r="REM43" s="39"/>
      <c r="REW43" s="39"/>
      <c r="RFG43" s="39"/>
      <c r="RFQ43" s="39"/>
      <c r="RGA43" s="39"/>
      <c r="RGK43" s="39"/>
      <c r="RGU43" s="39"/>
      <c r="RHE43" s="39"/>
      <c r="RHO43" s="39"/>
      <c r="RHY43" s="39"/>
      <c r="RII43" s="39"/>
      <c r="RIS43" s="39"/>
      <c r="RJC43" s="39"/>
      <c r="RJM43" s="39"/>
      <c r="RJW43" s="39"/>
      <c r="RKG43" s="39"/>
      <c r="RKQ43" s="39"/>
      <c r="RLA43" s="39"/>
      <c r="RLK43" s="39"/>
      <c r="RLU43" s="39"/>
      <c r="RME43" s="39"/>
      <c r="RMO43" s="39"/>
      <c r="RMY43" s="39"/>
      <c r="RNI43" s="39"/>
      <c r="RNS43" s="39"/>
      <c r="ROC43" s="39"/>
      <c r="ROM43" s="39"/>
      <c r="ROW43" s="39"/>
      <c r="RPG43" s="39"/>
      <c r="RPQ43" s="39"/>
      <c r="RQA43" s="39"/>
      <c r="RQK43" s="39"/>
      <c r="RQU43" s="39"/>
      <c r="RRE43" s="39"/>
      <c r="RRO43" s="39"/>
      <c r="RRY43" s="39"/>
      <c r="RSI43" s="39"/>
      <c r="RSS43" s="39"/>
      <c r="RTC43" s="39"/>
      <c r="RTM43" s="39"/>
      <c r="RTW43" s="39"/>
      <c r="RUG43" s="39"/>
      <c r="RUQ43" s="39"/>
      <c r="RVA43" s="39"/>
      <c r="RVK43" s="39"/>
      <c r="RVU43" s="39"/>
      <c r="RWE43" s="39"/>
      <c r="RWO43" s="39"/>
      <c r="RWY43" s="39"/>
      <c r="RXI43" s="39"/>
      <c r="RXS43" s="39"/>
      <c r="RYC43" s="39"/>
      <c r="RYM43" s="39"/>
      <c r="RYW43" s="39"/>
      <c r="RZG43" s="39"/>
      <c r="RZQ43" s="39"/>
      <c r="SAA43" s="39"/>
      <c r="SAK43" s="39"/>
      <c r="SAU43" s="39"/>
      <c r="SBE43" s="39"/>
      <c r="SBO43" s="39"/>
      <c r="SBY43" s="39"/>
      <c r="SCI43" s="39"/>
      <c r="SCS43" s="39"/>
      <c r="SDC43" s="39"/>
      <c r="SDM43" s="39"/>
      <c r="SDW43" s="39"/>
      <c r="SEG43" s="39"/>
      <c r="SEQ43" s="39"/>
      <c r="SFA43" s="39"/>
      <c r="SFK43" s="39"/>
      <c r="SFU43" s="39"/>
      <c r="SGE43" s="39"/>
      <c r="SGO43" s="39"/>
      <c r="SGY43" s="39"/>
      <c r="SHI43" s="39"/>
      <c r="SHS43" s="39"/>
      <c r="SIC43" s="39"/>
      <c r="SIM43" s="39"/>
      <c r="SIW43" s="39"/>
      <c r="SJG43" s="39"/>
      <c r="SJQ43" s="39"/>
      <c r="SKA43" s="39"/>
      <c r="SKK43" s="39"/>
      <c r="SKU43" s="39"/>
      <c r="SLE43" s="39"/>
      <c r="SLO43" s="39"/>
      <c r="SLY43" s="39"/>
      <c r="SMI43" s="39"/>
      <c r="SMS43" s="39"/>
      <c r="SNC43" s="39"/>
      <c r="SNM43" s="39"/>
      <c r="SNW43" s="39"/>
      <c r="SOG43" s="39"/>
      <c r="SOQ43" s="39"/>
      <c r="SPA43" s="39"/>
      <c r="SPK43" s="39"/>
      <c r="SPU43" s="39"/>
      <c r="SQE43" s="39"/>
      <c r="SQO43" s="39"/>
      <c r="SQY43" s="39"/>
      <c r="SRI43" s="39"/>
      <c r="SRS43" s="39"/>
      <c r="SSC43" s="39"/>
      <c r="SSM43" s="39"/>
      <c r="SSW43" s="39"/>
      <c r="STG43" s="39"/>
      <c r="STQ43" s="39"/>
      <c r="SUA43" s="39"/>
      <c r="SUK43" s="39"/>
      <c r="SUU43" s="39"/>
      <c r="SVE43" s="39"/>
      <c r="SVO43" s="39"/>
      <c r="SVY43" s="39"/>
      <c r="SWI43" s="39"/>
      <c r="SWS43" s="39"/>
      <c r="SXC43" s="39"/>
      <c r="SXM43" s="39"/>
      <c r="SXW43" s="39"/>
      <c r="SYG43" s="39"/>
      <c r="SYQ43" s="39"/>
      <c r="SZA43" s="39"/>
      <c r="SZK43" s="39"/>
      <c r="SZU43" s="39"/>
      <c r="TAE43" s="39"/>
      <c r="TAO43" s="39"/>
      <c r="TAY43" s="39"/>
      <c r="TBI43" s="39"/>
      <c r="TBS43" s="39"/>
      <c r="TCC43" s="39"/>
      <c r="TCM43" s="39"/>
      <c r="TCW43" s="39"/>
      <c r="TDG43" s="39"/>
      <c r="TDQ43" s="39"/>
      <c r="TEA43" s="39"/>
      <c r="TEK43" s="39"/>
      <c r="TEU43" s="39"/>
      <c r="TFE43" s="39"/>
      <c r="TFO43" s="39"/>
      <c r="TFY43" s="39"/>
      <c r="TGI43" s="39"/>
      <c r="TGS43" s="39"/>
      <c r="THC43" s="39"/>
      <c r="THM43" s="39"/>
      <c r="THW43" s="39"/>
      <c r="TIG43" s="39"/>
      <c r="TIQ43" s="39"/>
      <c r="TJA43" s="39"/>
      <c r="TJK43" s="39"/>
      <c r="TJU43" s="39"/>
      <c r="TKE43" s="39"/>
      <c r="TKO43" s="39"/>
      <c r="TKY43" s="39"/>
      <c r="TLI43" s="39"/>
      <c r="TLS43" s="39"/>
      <c r="TMC43" s="39"/>
      <c r="TMM43" s="39"/>
      <c r="TMW43" s="39"/>
      <c r="TNG43" s="39"/>
      <c r="TNQ43" s="39"/>
      <c r="TOA43" s="39"/>
      <c r="TOK43" s="39"/>
      <c r="TOU43" s="39"/>
      <c r="TPE43" s="39"/>
      <c r="TPO43" s="39"/>
      <c r="TPY43" s="39"/>
      <c r="TQI43" s="39"/>
      <c r="TQS43" s="39"/>
      <c r="TRC43" s="39"/>
      <c r="TRM43" s="39"/>
      <c r="TRW43" s="39"/>
      <c r="TSG43" s="39"/>
      <c r="TSQ43" s="39"/>
      <c r="TTA43" s="39"/>
      <c r="TTK43" s="39"/>
      <c r="TTU43" s="39"/>
      <c r="TUE43" s="39"/>
      <c r="TUO43" s="39"/>
      <c r="TUY43" s="39"/>
      <c r="TVI43" s="39"/>
      <c r="TVS43" s="39"/>
      <c r="TWC43" s="39"/>
      <c r="TWM43" s="39"/>
      <c r="TWW43" s="39"/>
      <c r="TXG43" s="39"/>
      <c r="TXQ43" s="39"/>
      <c r="TYA43" s="39"/>
      <c r="TYK43" s="39"/>
      <c r="TYU43" s="39"/>
      <c r="TZE43" s="39"/>
      <c r="TZO43" s="39"/>
      <c r="TZY43" s="39"/>
      <c r="UAI43" s="39"/>
      <c r="UAS43" s="39"/>
      <c r="UBC43" s="39"/>
      <c r="UBM43" s="39"/>
      <c r="UBW43" s="39"/>
      <c r="UCG43" s="39"/>
      <c r="UCQ43" s="39"/>
      <c r="UDA43" s="39"/>
      <c r="UDK43" s="39"/>
      <c r="UDU43" s="39"/>
      <c r="UEE43" s="39"/>
      <c r="UEO43" s="39"/>
      <c r="UEY43" s="39"/>
      <c r="UFI43" s="39"/>
      <c r="UFS43" s="39"/>
      <c r="UGC43" s="39"/>
      <c r="UGM43" s="39"/>
      <c r="UGW43" s="39"/>
      <c r="UHG43" s="39"/>
      <c r="UHQ43" s="39"/>
      <c r="UIA43" s="39"/>
      <c r="UIK43" s="39"/>
      <c r="UIU43" s="39"/>
      <c r="UJE43" s="39"/>
      <c r="UJO43" s="39"/>
      <c r="UJY43" s="39"/>
      <c r="UKI43" s="39"/>
      <c r="UKS43" s="39"/>
      <c r="ULC43" s="39"/>
      <c r="ULM43" s="39"/>
      <c r="ULW43" s="39"/>
      <c r="UMG43" s="39"/>
      <c r="UMQ43" s="39"/>
      <c r="UNA43" s="39"/>
      <c r="UNK43" s="39"/>
      <c r="UNU43" s="39"/>
      <c r="UOE43" s="39"/>
      <c r="UOO43" s="39"/>
      <c r="UOY43" s="39"/>
      <c r="UPI43" s="39"/>
      <c r="UPS43" s="39"/>
      <c r="UQC43" s="39"/>
      <c r="UQM43" s="39"/>
      <c r="UQW43" s="39"/>
      <c r="URG43" s="39"/>
      <c r="URQ43" s="39"/>
      <c r="USA43" s="39"/>
      <c r="USK43" s="39"/>
      <c r="USU43" s="39"/>
      <c r="UTE43" s="39"/>
      <c r="UTO43" s="39"/>
      <c r="UTY43" s="39"/>
      <c r="UUI43" s="39"/>
      <c r="UUS43" s="39"/>
      <c r="UVC43" s="39"/>
      <c r="UVM43" s="39"/>
      <c r="UVW43" s="39"/>
      <c r="UWG43" s="39"/>
      <c r="UWQ43" s="39"/>
      <c r="UXA43" s="39"/>
      <c r="UXK43" s="39"/>
      <c r="UXU43" s="39"/>
      <c r="UYE43" s="39"/>
      <c r="UYO43" s="39"/>
      <c r="UYY43" s="39"/>
      <c r="UZI43" s="39"/>
      <c r="UZS43" s="39"/>
      <c r="VAC43" s="39"/>
      <c r="VAM43" s="39"/>
      <c r="VAW43" s="39"/>
      <c r="VBG43" s="39"/>
      <c r="VBQ43" s="39"/>
      <c r="VCA43" s="39"/>
      <c r="VCK43" s="39"/>
      <c r="VCU43" s="39"/>
      <c r="VDE43" s="39"/>
      <c r="VDO43" s="39"/>
      <c r="VDY43" s="39"/>
      <c r="VEI43" s="39"/>
      <c r="VES43" s="39"/>
      <c r="VFC43" s="39"/>
      <c r="VFM43" s="39"/>
      <c r="VFW43" s="39"/>
      <c r="VGG43" s="39"/>
      <c r="VGQ43" s="39"/>
      <c r="VHA43" s="39"/>
      <c r="VHK43" s="39"/>
      <c r="VHU43" s="39"/>
      <c r="VIE43" s="39"/>
      <c r="VIO43" s="39"/>
      <c r="VIY43" s="39"/>
      <c r="VJI43" s="39"/>
      <c r="VJS43" s="39"/>
      <c r="VKC43" s="39"/>
      <c r="VKM43" s="39"/>
      <c r="VKW43" s="39"/>
      <c r="VLG43" s="39"/>
      <c r="VLQ43" s="39"/>
      <c r="VMA43" s="39"/>
      <c r="VMK43" s="39"/>
      <c r="VMU43" s="39"/>
      <c r="VNE43" s="39"/>
      <c r="VNO43" s="39"/>
      <c r="VNY43" s="39"/>
      <c r="VOI43" s="39"/>
      <c r="VOS43" s="39"/>
      <c r="VPC43" s="39"/>
      <c r="VPM43" s="39"/>
      <c r="VPW43" s="39"/>
      <c r="VQG43" s="39"/>
      <c r="VQQ43" s="39"/>
      <c r="VRA43" s="39"/>
      <c r="VRK43" s="39"/>
      <c r="VRU43" s="39"/>
      <c r="VSE43" s="39"/>
      <c r="VSO43" s="39"/>
      <c r="VSY43" s="39"/>
      <c r="VTI43" s="39"/>
      <c r="VTS43" s="39"/>
      <c r="VUC43" s="39"/>
      <c r="VUM43" s="39"/>
      <c r="VUW43" s="39"/>
      <c r="VVG43" s="39"/>
      <c r="VVQ43" s="39"/>
      <c r="VWA43" s="39"/>
      <c r="VWK43" s="39"/>
      <c r="VWU43" s="39"/>
      <c r="VXE43" s="39"/>
      <c r="VXO43" s="39"/>
      <c r="VXY43" s="39"/>
      <c r="VYI43" s="39"/>
      <c r="VYS43" s="39"/>
      <c r="VZC43" s="39"/>
      <c r="VZM43" s="39"/>
      <c r="VZW43" s="39"/>
      <c r="WAG43" s="39"/>
      <c r="WAQ43" s="39"/>
      <c r="WBA43" s="39"/>
      <c r="WBK43" s="39"/>
      <c r="WBU43" s="39"/>
      <c r="WCE43" s="39"/>
      <c r="WCO43" s="39"/>
      <c r="WCY43" s="39"/>
      <c r="WDI43" s="39"/>
      <c r="WDS43" s="39"/>
      <c r="WEC43" s="39"/>
      <c r="WEM43" s="39"/>
      <c r="WEW43" s="39"/>
      <c r="WFG43" s="39"/>
      <c r="WFQ43" s="39"/>
      <c r="WGA43" s="39"/>
      <c r="WGK43" s="39"/>
      <c r="WGU43" s="39"/>
      <c r="WHE43" s="39"/>
      <c r="WHO43" s="39"/>
      <c r="WHY43" s="39"/>
      <c r="WII43" s="39"/>
      <c r="WIS43" s="39"/>
      <c r="WJC43" s="39"/>
      <c r="WJM43" s="39"/>
      <c r="WJW43" s="39"/>
      <c r="WKG43" s="39"/>
      <c r="WKQ43" s="39"/>
      <c r="WLA43" s="39"/>
      <c r="WLK43" s="39"/>
      <c r="WLU43" s="39"/>
      <c r="WME43" s="39"/>
      <c r="WMO43" s="39"/>
      <c r="WMY43" s="39"/>
      <c r="WNI43" s="39"/>
      <c r="WNS43" s="39"/>
      <c r="WOC43" s="39"/>
      <c r="WOM43" s="39"/>
      <c r="WOW43" s="39"/>
      <c r="WPG43" s="39"/>
      <c r="WPQ43" s="39"/>
      <c r="WQA43" s="39"/>
      <c r="WQK43" s="39"/>
      <c r="WQU43" s="39"/>
      <c r="WRE43" s="39"/>
      <c r="WRO43" s="39"/>
      <c r="WRY43" s="39"/>
      <c r="WSI43" s="39"/>
      <c r="WSS43" s="39"/>
      <c r="WTC43" s="39"/>
      <c r="WTM43" s="39"/>
      <c r="WTW43" s="39"/>
      <c r="WUG43" s="39"/>
      <c r="WUQ43" s="39"/>
      <c r="WVA43" s="39"/>
      <c r="WVK43" s="39"/>
      <c r="WVU43" s="39"/>
      <c r="WWE43" s="39"/>
      <c r="WWO43" s="39"/>
      <c r="WWY43" s="39"/>
      <c r="WXI43" s="39"/>
      <c r="WXS43" s="39"/>
      <c r="WYC43" s="39"/>
      <c r="WYM43" s="39"/>
      <c r="WYW43" s="39"/>
      <c r="WZG43" s="39"/>
      <c r="WZQ43" s="39"/>
      <c r="XAA43" s="39"/>
      <c r="XAK43" s="39"/>
      <c r="XAU43" s="39"/>
      <c r="XBE43" s="39"/>
      <c r="XBO43" s="39"/>
      <c r="XBY43" s="39"/>
      <c r="XCI43" s="39"/>
      <c r="XCS43" s="39"/>
      <c r="XDC43" s="39"/>
      <c r="XDM43" s="39"/>
      <c r="XDW43" s="39"/>
      <c r="XEG43" s="39"/>
      <c r="XEQ43" s="39"/>
      <c r="XFA43" s="39"/>
    </row>
  </sheetData>
  <mergeCells count="9">
    <mergeCell ref="A43:J43"/>
    <mergeCell ref="A41:J41"/>
    <mergeCell ref="H1:J1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800-000000000000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9"/>
  <sheetViews>
    <sheetView workbookViewId="0">
      <pane ySplit="4" topLeftCell="A9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84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0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0" ht="12.75" customHeight="1" x14ac:dyDescent="0.25">
      <c r="A6" s="18">
        <v>2000</v>
      </c>
      <c r="B6" s="19">
        <v>21</v>
      </c>
      <c r="C6" s="19">
        <v>19</v>
      </c>
      <c r="D6" s="19">
        <v>90</v>
      </c>
      <c r="E6" s="19">
        <v>80</v>
      </c>
      <c r="F6" s="19" t="s">
        <v>1</v>
      </c>
      <c r="G6" s="19">
        <v>250</v>
      </c>
      <c r="H6" s="19">
        <v>159</v>
      </c>
      <c r="I6" s="19">
        <v>150</v>
      </c>
      <c r="J6" s="19">
        <v>197.37931827767338</v>
      </c>
    </row>
    <row r="7" spans="1:10" ht="12.75" customHeight="1" x14ac:dyDescent="0.25">
      <c r="A7" s="18">
        <v>2001</v>
      </c>
      <c r="B7" s="19">
        <v>42</v>
      </c>
      <c r="C7" s="19">
        <v>40</v>
      </c>
      <c r="D7" s="19">
        <v>95</v>
      </c>
      <c r="E7" s="19">
        <v>80</v>
      </c>
      <c r="F7" s="19" t="s">
        <v>1</v>
      </c>
      <c r="G7" s="19">
        <v>200</v>
      </c>
      <c r="H7" s="19">
        <v>144</v>
      </c>
      <c r="I7" s="19">
        <v>150</v>
      </c>
      <c r="J7" s="19">
        <v>192.7384027855779</v>
      </c>
    </row>
    <row r="8" spans="1:10" ht="12.75" customHeight="1" x14ac:dyDescent="0.25">
      <c r="A8" s="18">
        <v>2002</v>
      </c>
      <c r="B8" s="19">
        <v>39</v>
      </c>
      <c r="C8" s="19">
        <v>36</v>
      </c>
      <c r="D8" s="19">
        <v>92</v>
      </c>
      <c r="E8" s="19">
        <v>100</v>
      </c>
      <c r="F8" s="19" t="s">
        <v>1</v>
      </c>
      <c r="G8" s="19">
        <v>200</v>
      </c>
      <c r="H8" s="19">
        <v>137</v>
      </c>
      <c r="I8" s="19">
        <v>150</v>
      </c>
      <c r="J8" s="19">
        <v>188.66959868059374</v>
      </c>
    </row>
    <row r="9" spans="1:10" ht="12.75" customHeight="1" x14ac:dyDescent="0.25">
      <c r="A9" s="18">
        <v>2003</v>
      </c>
      <c r="B9" s="19">
        <v>42</v>
      </c>
      <c r="C9" s="19">
        <v>41</v>
      </c>
      <c r="D9" s="19">
        <v>98</v>
      </c>
      <c r="E9" s="19">
        <v>60</v>
      </c>
      <c r="F9" s="19" t="s">
        <v>1</v>
      </c>
      <c r="G9" s="19">
        <v>200</v>
      </c>
      <c r="H9" s="19">
        <v>130</v>
      </c>
      <c r="I9" s="19">
        <v>125</v>
      </c>
      <c r="J9" s="19">
        <v>154.25101578512098</v>
      </c>
    </row>
    <row r="10" spans="1:10" ht="12.75" customHeight="1" x14ac:dyDescent="0.25">
      <c r="A10" s="18">
        <v>2004</v>
      </c>
      <c r="B10" s="19">
        <v>42</v>
      </c>
      <c r="C10" s="19">
        <v>40</v>
      </c>
      <c r="D10" s="19">
        <v>95</v>
      </c>
      <c r="E10" s="19">
        <v>70</v>
      </c>
      <c r="F10" s="19" t="s">
        <v>1</v>
      </c>
      <c r="G10" s="19">
        <v>200</v>
      </c>
      <c r="H10" s="19">
        <v>120</v>
      </c>
      <c r="I10" s="19">
        <v>122</v>
      </c>
      <c r="J10" s="19">
        <v>149.99347997420651</v>
      </c>
    </row>
    <row r="11" spans="1:10" ht="12.75" customHeight="1" x14ac:dyDescent="0.25">
      <c r="A11" s="18">
        <v>2005</v>
      </c>
      <c r="B11" s="19">
        <v>42</v>
      </c>
      <c r="C11" s="19">
        <v>41</v>
      </c>
      <c r="D11" s="19">
        <v>98</v>
      </c>
      <c r="E11" s="19">
        <v>60</v>
      </c>
      <c r="F11" s="19" t="s">
        <v>1</v>
      </c>
      <c r="G11" s="19">
        <v>150</v>
      </c>
      <c r="H11" s="19">
        <v>108</v>
      </c>
      <c r="I11" s="19">
        <v>100</v>
      </c>
      <c r="J11" s="19">
        <v>122.38864519810278</v>
      </c>
    </row>
    <row r="12" spans="1:10" ht="12.75" customHeight="1" x14ac:dyDescent="0.25">
      <c r="A12" s="18">
        <v>2006</v>
      </c>
      <c r="B12" s="19">
        <v>42</v>
      </c>
      <c r="C12" s="19">
        <v>30</v>
      </c>
      <c r="D12" s="19">
        <v>71</v>
      </c>
      <c r="E12" s="19">
        <v>50</v>
      </c>
      <c r="F12" s="19" t="s">
        <v>1</v>
      </c>
      <c r="G12" s="19">
        <v>150</v>
      </c>
      <c r="H12" s="19">
        <v>104</v>
      </c>
      <c r="I12" s="19">
        <v>100</v>
      </c>
      <c r="J12" s="19">
        <v>120.74801210330024</v>
      </c>
    </row>
    <row r="13" spans="1:10" ht="12.75" customHeight="1" x14ac:dyDescent="0.25">
      <c r="A13" s="18">
        <v>2007</v>
      </c>
      <c r="B13" s="19">
        <v>40</v>
      </c>
      <c r="C13" s="19">
        <v>32</v>
      </c>
      <c r="D13" s="19">
        <v>80</v>
      </c>
      <c r="E13" s="19">
        <v>50</v>
      </c>
      <c r="F13" s="19" t="s">
        <v>1</v>
      </c>
      <c r="G13" s="19">
        <v>200</v>
      </c>
      <c r="H13" s="19">
        <v>106</v>
      </c>
      <c r="I13" s="19">
        <v>100</v>
      </c>
      <c r="J13" s="19">
        <v>118.13362706963615</v>
      </c>
    </row>
    <row r="14" spans="1:10" ht="12.75" customHeight="1" x14ac:dyDescent="0.25">
      <c r="A14" s="18">
        <v>2008</v>
      </c>
      <c r="B14" s="19">
        <v>42</v>
      </c>
      <c r="C14" s="19">
        <v>28</v>
      </c>
      <c r="D14" s="19">
        <v>67</v>
      </c>
      <c r="E14" s="19">
        <v>70</v>
      </c>
      <c r="F14" s="19" t="s">
        <v>1</v>
      </c>
      <c r="G14" s="19">
        <v>150</v>
      </c>
      <c r="H14" s="19">
        <v>112</v>
      </c>
      <c r="I14" s="19">
        <v>105</v>
      </c>
      <c r="J14" s="19">
        <v>119.91663893510814</v>
      </c>
    </row>
    <row r="15" spans="1:10" ht="12.75" customHeight="1" x14ac:dyDescent="0.25">
      <c r="A15" s="18">
        <v>2009</v>
      </c>
      <c r="B15" s="19">
        <v>42</v>
      </c>
      <c r="C15" s="19">
        <v>22</v>
      </c>
      <c r="D15" s="19">
        <v>55</v>
      </c>
      <c r="E15" s="19">
        <v>50</v>
      </c>
      <c r="F15" s="19" t="s">
        <v>1</v>
      </c>
      <c r="G15" s="19">
        <v>200</v>
      </c>
      <c r="H15" s="19">
        <v>117</v>
      </c>
      <c r="I15" s="19">
        <v>117</v>
      </c>
      <c r="J15" s="19">
        <v>134.28724791812982</v>
      </c>
    </row>
    <row r="16" spans="1:10" ht="12.75" customHeight="1" x14ac:dyDescent="0.25">
      <c r="A16" s="18">
        <v>2010</v>
      </c>
      <c r="B16" s="19">
        <v>41</v>
      </c>
      <c r="C16" s="19">
        <v>20</v>
      </c>
      <c r="D16" s="19">
        <v>48.780487804878049</v>
      </c>
      <c r="E16" s="19">
        <v>70</v>
      </c>
      <c r="F16" s="19" t="s">
        <v>1</v>
      </c>
      <c r="G16" s="19">
        <v>155</v>
      </c>
      <c r="H16" s="19">
        <v>116</v>
      </c>
      <c r="I16" s="19">
        <v>120</v>
      </c>
      <c r="J16" s="19">
        <v>136.15499057757793</v>
      </c>
    </row>
    <row r="17" spans="1:11" ht="12.75" customHeight="1" x14ac:dyDescent="0.25">
      <c r="A17" s="18">
        <v>2011</v>
      </c>
      <c r="B17" s="19">
        <v>42</v>
      </c>
      <c r="C17" s="19">
        <v>15</v>
      </c>
      <c r="D17" s="19">
        <v>36</v>
      </c>
      <c r="E17" s="19">
        <v>100</v>
      </c>
      <c r="F17" s="19" t="s">
        <v>1</v>
      </c>
      <c r="G17" s="19">
        <v>175</v>
      </c>
      <c r="H17" s="19">
        <v>117</v>
      </c>
      <c r="I17" s="19">
        <v>115</v>
      </c>
      <c r="J17" s="19">
        <v>126.72783611084353</v>
      </c>
    </row>
    <row r="18" spans="1:11" ht="12.75" customHeight="1" x14ac:dyDescent="0.25">
      <c r="A18" s="18">
        <v>2012</v>
      </c>
      <c r="B18" s="19">
        <v>42</v>
      </c>
      <c r="C18" s="19">
        <v>12</v>
      </c>
      <c r="D18" s="19">
        <v>28.571428571428569</v>
      </c>
      <c r="E18" s="19">
        <v>75</v>
      </c>
      <c r="F18" s="19" t="s">
        <v>1</v>
      </c>
      <c r="G18" s="19">
        <v>200</v>
      </c>
      <c r="H18" s="19">
        <v>129.16999999999999</v>
      </c>
      <c r="I18" s="19">
        <v>125</v>
      </c>
      <c r="J18" s="19">
        <v>136.53325907065565</v>
      </c>
    </row>
    <row r="19" spans="1:11" ht="12.75" customHeight="1" x14ac:dyDescent="0.25">
      <c r="A19" s="18">
        <v>2013</v>
      </c>
      <c r="B19" s="19">
        <v>42</v>
      </c>
      <c r="C19" s="19">
        <v>16</v>
      </c>
      <c r="D19" s="19">
        <v>38</v>
      </c>
      <c r="E19" s="19">
        <v>70</v>
      </c>
      <c r="F19" s="19" t="s">
        <v>1</v>
      </c>
      <c r="G19" s="19">
        <v>400</v>
      </c>
      <c r="H19" s="19">
        <v>137.19</v>
      </c>
      <c r="I19" s="19">
        <v>110</v>
      </c>
      <c r="J19" s="19">
        <v>120.20282748519389</v>
      </c>
    </row>
    <row r="20" spans="1:11" ht="12.75" customHeight="1" x14ac:dyDescent="0.25">
      <c r="A20" s="18">
        <v>2014</v>
      </c>
      <c r="B20" s="19">
        <v>41</v>
      </c>
      <c r="C20" s="19">
        <v>19</v>
      </c>
      <c r="D20" s="19">
        <v>46.341463414634148</v>
      </c>
      <c r="E20" s="19">
        <v>60</v>
      </c>
      <c r="F20" s="19" t="s">
        <v>1</v>
      </c>
      <c r="G20" s="19">
        <v>225</v>
      </c>
      <c r="H20" s="19">
        <v>129</v>
      </c>
      <c r="I20" s="19">
        <v>125</v>
      </c>
      <c r="J20" s="19">
        <v>136.84248301381226</v>
      </c>
    </row>
    <row r="21" spans="1:11" ht="12.75" customHeight="1" x14ac:dyDescent="0.25">
      <c r="A21" s="18">
        <v>2015</v>
      </c>
      <c r="B21" s="19">
        <v>47</v>
      </c>
      <c r="C21" s="19">
        <v>23</v>
      </c>
      <c r="D21" s="19">
        <v>49</v>
      </c>
      <c r="E21" s="19">
        <v>50</v>
      </c>
      <c r="F21" s="19" t="s">
        <v>1</v>
      </c>
      <c r="G21" s="19">
        <v>250</v>
      </c>
      <c r="H21" s="19">
        <v>128</v>
      </c>
      <c r="I21" s="19">
        <v>112.5</v>
      </c>
      <c r="J21" s="19">
        <v>123.21325993298228</v>
      </c>
    </row>
    <row r="22" spans="1:11" ht="12.75" customHeight="1" x14ac:dyDescent="0.25">
      <c r="A22" s="18">
        <v>2016</v>
      </c>
      <c r="B22" s="19">
        <v>49</v>
      </c>
      <c r="C22" s="49">
        <v>26</v>
      </c>
      <c r="D22" s="25">
        <v>53.061224489795919</v>
      </c>
      <c r="E22" s="19">
        <v>30</v>
      </c>
      <c r="F22" s="19" t="s">
        <v>1</v>
      </c>
      <c r="G22" s="19">
        <v>250</v>
      </c>
      <c r="H22" s="19">
        <v>125.96</v>
      </c>
      <c r="I22" s="19">
        <v>106.25</v>
      </c>
      <c r="J22" s="19">
        <v>115.23539961444868</v>
      </c>
    </row>
    <row r="23" spans="1:11" ht="12.75" customHeight="1" x14ac:dyDescent="0.25">
      <c r="A23" s="43">
        <v>2017</v>
      </c>
      <c r="B23" s="44">
        <v>54</v>
      </c>
      <c r="C23" s="49">
        <v>37</v>
      </c>
      <c r="D23" s="25">
        <v>69</v>
      </c>
      <c r="E23" s="44">
        <v>10</v>
      </c>
      <c r="F23" s="44" t="s">
        <v>1</v>
      </c>
      <c r="G23" s="44">
        <v>350</v>
      </c>
      <c r="H23" s="44">
        <v>126.22</v>
      </c>
      <c r="I23" s="44">
        <v>110</v>
      </c>
      <c r="J23" s="44">
        <v>117.19878302443264</v>
      </c>
    </row>
    <row r="24" spans="1:11" ht="12.75" customHeight="1" x14ac:dyDescent="0.25">
      <c r="A24" s="43">
        <v>2018</v>
      </c>
      <c r="B24" s="44">
        <v>53</v>
      </c>
      <c r="C24" s="49">
        <v>37</v>
      </c>
      <c r="D24" s="25">
        <v>70</v>
      </c>
      <c r="E24" s="44">
        <v>20</v>
      </c>
      <c r="F24" s="44" t="s">
        <v>1</v>
      </c>
      <c r="G24" s="44">
        <v>250</v>
      </c>
      <c r="H24" s="44">
        <v>141.78</v>
      </c>
      <c r="I24" s="44">
        <v>150</v>
      </c>
      <c r="J24" s="44">
        <v>156.75548112058465</v>
      </c>
    </row>
    <row r="25" spans="1:11" ht="12.75" customHeight="1" x14ac:dyDescent="0.25">
      <c r="A25" s="43">
        <v>2019</v>
      </c>
      <c r="B25" s="44">
        <v>49</v>
      </c>
      <c r="C25" s="49">
        <v>35</v>
      </c>
      <c r="D25" s="25">
        <v>71</v>
      </c>
      <c r="E25" s="44">
        <v>25</v>
      </c>
      <c r="F25" s="44" t="s">
        <v>1</v>
      </c>
      <c r="G25" s="44">
        <v>200</v>
      </c>
      <c r="H25" s="44">
        <v>137.43</v>
      </c>
      <c r="I25" s="44">
        <v>150</v>
      </c>
      <c r="J25" s="44">
        <v>154.00735954047747</v>
      </c>
    </row>
    <row r="26" spans="1:11" ht="12.75" customHeight="1" x14ac:dyDescent="0.25">
      <c r="A26" s="43">
        <v>2020</v>
      </c>
      <c r="B26" s="44">
        <v>53</v>
      </c>
      <c r="C26" s="49">
        <v>41</v>
      </c>
      <c r="D26" s="25">
        <v>77.358490566037744</v>
      </c>
      <c r="E26" s="44">
        <v>70</v>
      </c>
      <c r="F26" s="44" t="s">
        <v>1</v>
      </c>
      <c r="G26" s="44">
        <v>200</v>
      </c>
      <c r="H26" s="44">
        <v>146.83000000000001</v>
      </c>
      <c r="I26" s="44">
        <v>150</v>
      </c>
      <c r="J26" s="44">
        <v>153.24630864491544</v>
      </c>
    </row>
    <row r="27" spans="1:11" ht="12.75" customHeight="1" x14ac:dyDescent="0.25">
      <c r="A27" s="43">
        <v>2021</v>
      </c>
      <c r="B27" s="44">
        <v>51</v>
      </c>
      <c r="C27" s="49">
        <v>37</v>
      </c>
      <c r="D27" s="25">
        <v>72.549019607843135</v>
      </c>
      <c r="E27" s="44">
        <v>20</v>
      </c>
      <c r="F27" s="44" t="s">
        <v>1</v>
      </c>
      <c r="G27" s="44">
        <v>300</v>
      </c>
      <c r="H27" s="44">
        <v>143.41</v>
      </c>
      <c r="I27" s="44">
        <v>150</v>
      </c>
      <c r="J27" s="44">
        <v>150</v>
      </c>
    </row>
    <row r="28" spans="1:11" ht="6" customHeight="1" x14ac:dyDescent="0.25">
      <c r="A28" s="35"/>
      <c r="B28" s="69"/>
      <c r="C28" s="69"/>
      <c r="D28" s="69"/>
      <c r="E28" s="69"/>
      <c r="F28" s="69"/>
      <c r="G28" s="69"/>
      <c r="H28" s="69"/>
      <c r="I28" s="69"/>
      <c r="J28" s="69"/>
      <c r="K28" s="16"/>
    </row>
    <row r="29" spans="1:11" ht="15" customHeight="1" x14ac:dyDescent="0.25">
      <c r="A29" s="145" t="s">
        <v>24</v>
      </c>
      <c r="B29" s="146"/>
      <c r="C29" s="146"/>
      <c r="D29" s="146"/>
      <c r="E29" s="146"/>
      <c r="F29" s="146"/>
      <c r="G29" s="146"/>
      <c r="H29" s="146"/>
      <c r="I29" s="146"/>
      <c r="J29" s="146"/>
    </row>
  </sheetData>
  <mergeCells count="8">
    <mergeCell ref="H1:J1"/>
    <mergeCell ref="A29:J29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900-000000000000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9"/>
  <sheetViews>
    <sheetView workbookViewId="0">
      <pane ySplit="4" topLeftCell="A9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0" ht="30" customHeight="1" x14ac:dyDescent="0.25">
      <c r="H1" s="142" t="s">
        <v>25</v>
      </c>
      <c r="I1" s="143"/>
      <c r="J1" s="143"/>
    </row>
    <row r="2" spans="1:10" ht="45" customHeight="1" x14ac:dyDescent="0.25">
      <c r="A2" s="151" t="s">
        <v>85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0" ht="30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0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0" ht="12.75" customHeight="1" x14ac:dyDescent="0.25">
      <c r="A6" s="18">
        <v>2000</v>
      </c>
      <c r="B6" s="19">
        <v>21</v>
      </c>
      <c r="C6" s="19">
        <v>9</v>
      </c>
      <c r="D6" s="19">
        <v>43</v>
      </c>
      <c r="E6" s="19">
        <v>50</v>
      </c>
      <c r="F6" s="19" t="s">
        <v>1</v>
      </c>
      <c r="G6" s="19">
        <v>200</v>
      </c>
      <c r="H6" s="19">
        <v>103</v>
      </c>
      <c r="I6" s="19">
        <v>80</v>
      </c>
      <c r="J6" s="19">
        <v>105.26896974809247</v>
      </c>
    </row>
    <row r="7" spans="1:10" ht="12.75" customHeight="1" x14ac:dyDescent="0.25">
      <c r="A7" s="18">
        <v>2001</v>
      </c>
      <c r="B7" s="19">
        <v>42</v>
      </c>
      <c r="C7" s="19">
        <v>15</v>
      </c>
      <c r="D7" s="19">
        <v>36</v>
      </c>
      <c r="E7" s="19">
        <v>50</v>
      </c>
      <c r="F7" s="19" t="s">
        <v>1</v>
      </c>
      <c r="G7" s="19">
        <v>130</v>
      </c>
      <c r="H7" s="19">
        <v>87</v>
      </c>
      <c r="I7" s="19">
        <v>100</v>
      </c>
      <c r="J7" s="19">
        <v>128.49226852371859</v>
      </c>
    </row>
    <row r="8" spans="1:10" ht="12.75" customHeight="1" x14ac:dyDescent="0.25">
      <c r="A8" s="18">
        <v>2002</v>
      </c>
      <c r="B8" s="19">
        <v>39</v>
      </c>
      <c r="C8" s="19">
        <v>16</v>
      </c>
      <c r="D8" s="19">
        <v>41</v>
      </c>
      <c r="E8" s="19">
        <v>50</v>
      </c>
      <c r="F8" s="19" t="s">
        <v>1</v>
      </c>
      <c r="G8" s="19">
        <v>150</v>
      </c>
      <c r="H8" s="19">
        <v>96</v>
      </c>
      <c r="I8" s="19">
        <v>100</v>
      </c>
      <c r="J8" s="19">
        <v>125.77973245372915</v>
      </c>
    </row>
    <row r="9" spans="1:10" ht="12.75" customHeight="1" x14ac:dyDescent="0.25">
      <c r="A9" s="18">
        <v>2003</v>
      </c>
      <c r="B9" s="19">
        <v>42</v>
      </c>
      <c r="C9" s="19">
        <v>14</v>
      </c>
      <c r="D9" s="19">
        <v>33</v>
      </c>
      <c r="E9" s="19">
        <v>50</v>
      </c>
      <c r="F9" s="19" t="s">
        <v>1</v>
      </c>
      <c r="G9" s="19">
        <v>100</v>
      </c>
      <c r="H9" s="19">
        <v>80</v>
      </c>
      <c r="I9" s="19">
        <v>90</v>
      </c>
      <c r="J9" s="19">
        <v>111.06073136528711</v>
      </c>
    </row>
    <row r="10" spans="1:10" ht="12.75" customHeight="1" x14ac:dyDescent="0.25">
      <c r="A10" s="18">
        <v>2004</v>
      </c>
      <c r="B10" s="19">
        <v>42</v>
      </c>
      <c r="C10" s="19">
        <v>10</v>
      </c>
      <c r="D10" s="19">
        <v>24</v>
      </c>
      <c r="E10" s="19">
        <v>50</v>
      </c>
      <c r="F10" s="19" t="s">
        <v>1</v>
      </c>
      <c r="G10" s="19">
        <v>100</v>
      </c>
      <c r="H10" s="19">
        <v>85</v>
      </c>
      <c r="I10" s="19">
        <v>90</v>
      </c>
      <c r="J10" s="19">
        <v>110.65092784982447</v>
      </c>
    </row>
    <row r="11" spans="1:10" ht="12.75" customHeight="1" x14ac:dyDescent="0.25">
      <c r="A11" s="18">
        <v>2005</v>
      </c>
      <c r="B11" s="19">
        <v>42</v>
      </c>
      <c r="C11" s="19">
        <v>4</v>
      </c>
      <c r="D11" s="19">
        <v>10</v>
      </c>
      <c r="E11" s="19">
        <v>50</v>
      </c>
      <c r="F11" s="19" t="s">
        <v>1</v>
      </c>
      <c r="G11" s="19">
        <v>70</v>
      </c>
      <c r="H11" s="19">
        <v>60</v>
      </c>
      <c r="I11" s="19">
        <v>60</v>
      </c>
      <c r="J11" s="19">
        <v>73.433187118861667</v>
      </c>
    </row>
    <row r="12" spans="1:10" ht="12.75" customHeight="1" x14ac:dyDescent="0.25">
      <c r="A12" s="18">
        <v>2006</v>
      </c>
      <c r="B12" s="19">
        <v>42</v>
      </c>
      <c r="C12" s="19">
        <v>4</v>
      </c>
      <c r="D12" s="19">
        <v>10</v>
      </c>
      <c r="E12" s="19">
        <v>70</v>
      </c>
      <c r="F12" s="19" t="s">
        <v>1</v>
      </c>
      <c r="G12" s="19">
        <v>100</v>
      </c>
      <c r="H12" s="19">
        <v>85</v>
      </c>
      <c r="I12" s="19">
        <v>85</v>
      </c>
      <c r="J12" s="19">
        <v>102.6358102878052</v>
      </c>
    </row>
    <row r="13" spans="1:10" ht="12.75" customHeight="1" x14ac:dyDescent="0.25">
      <c r="A13" s="18">
        <v>2007</v>
      </c>
      <c r="B13" s="19">
        <v>40</v>
      </c>
      <c r="C13" s="19">
        <v>9</v>
      </c>
      <c r="D13" s="19">
        <v>23</v>
      </c>
      <c r="E13" s="19">
        <v>70</v>
      </c>
      <c r="F13" s="19" t="s">
        <v>1</v>
      </c>
      <c r="G13" s="19">
        <v>150</v>
      </c>
      <c r="H13" s="19">
        <v>104</v>
      </c>
      <c r="I13" s="19">
        <v>100</v>
      </c>
      <c r="J13" s="19">
        <v>118.13362706963615</v>
      </c>
    </row>
    <row r="14" spans="1:10" ht="12.75" customHeight="1" x14ac:dyDescent="0.25">
      <c r="A14" s="18">
        <v>2008</v>
      </c>
      <c r="B14" s="19">
        <v>42</v>
      </c>
      <c r="C14" s="19">
        <v>6</v>
      </c>
      <c r="D14" s="19">
        <v>14</v>
      </c>
      <c r="E14" s="19">
        <v>100</v>
      </c>
      <c r="F14" s="19" t="s">
        <v>1</v>
      </c>
      <c r="G14" s="19">
        <v>175</v>
      </c>
      <c r="H14" s="19">
        <v>121</v>
      </c>
      <c r="I14" s="19">
        <v>112</v>
      </c>
      <c r="J14" s="19">
        <v>127.91108153078201</v>
      </c>
    </row>
    <row r="15" spans="1:10" ht="12.75" customHeight="1" x14ac:dyDescent="0.25">
      <c r="A15" s="18">
        <v>2009</v>
      </c>
      <c r="B15" s="19">
        <v>42</v>
      </c>
      <c r="C15" s="19">
        <v>8</v>
      </c>
      <c r="D15" s="19">
        <v>19</v>
      </c>
      <c r="E15" s="19">
        <v>90</v>
      </c>
      <c r="F15" s="19" t="s">
        <v>1</v>
      </c>
      <c r="G15" s="19">
        <v>150</v>
      </c>
      <c r="H15" s="19">
        <v>118</v>
      </c>
      <c r="I15" s="19">
        <v>112</v>
      </c>
      <c r="J15" s="19">
        <v>128.54847663957727</v>
      </c>
    </row>
    <row r="16" spans="1:10" ht="12.75" customHeight="1" x14ac:dyDescent="0.25">
      <c r="A16" s="18">
        <v>2010</v>
      </c>
      <c r="B16" s="19">
        <v>41</v>
      </c>
      <c r="C16" s="19">
        <v>8</v>
      </c>
      <c r="D16" s="19">
        <v>19.512195121951219</v>
      </c>
      <c r="E16" s="19">
        <v>100</v>
      </c>
      <c r="F16" s="19" t="s">
        <v>1</v>
      </c>
      <c r="G16" s="19">
        <v>130</v>
      </c>
      <c r="H16" s="19">
        <v>116</v>
      </c>
      <c r="I16" s="19">
        <v>122</v>
      </c>
      <c r="J16" s="19">
        <v>138.42424042053756</v>
      </c>
    </row>
    <row r="17" spans="1:11" ht="12.75" customHeight="1" x14ac:dyDescent="0.25">
      <c r="A17" s="18">
        <v>2011</v>
      </c>
      <c r="B17" s="19">
        <v>42</v>
      </c>
      <c r="C17" s="19">
        <v>7</v>
      </c>
      <c r="D17" s="19">
        <v>17</v>
      </c>
      <c r="E17" s="19">
        <v>100</v>
      </c>
      <c r="F17" s="19" t="s">
        <v>1</v>
      </c>
      <c r="G17" s="19">
        <v>200</v>
      </c>
      <c r="H17" s="19">
        <v>139</v>
      </c>
      <c r="I17" s="19">
        <v>125</v>
      </c>
      <c r="J17" s="19">
        <v>137.74764794656906</v>
      </c>
    </row>
    <row r="18" spans="1:11" ht="12.75" customHeight="1" x14ac:dyDescent="0.25">
      <c r="A18" s="18">
        <v>2012</v>
      </c>
      <c r="B18" s="19">
        <v>42</v>
      </c>
      <c r="C18" s="19">
        <v>5</v>
      </c>
      <c r="D18" s="19">
        <v>11.904761904761903</v>
      </c>
      <c r="E18" s="19">
        <v>100</v>
      </c>
      <c r="F18" s="19" t="s">
        <v>1</v>
      </c>
      <c r="G18" s="19">
        <v>125</v>
      </c>
      <c r="H18" s="19">
        <v>114</v>
      </c>
      <c r="I18" s="19">
        <v>120</v>
      </c>
      <c r="J18" s="19">
        <v>131.07192870782941</v>
      </c>
    </row>
    <row r="19" spans="1:11" ht="12.75" customHeight="1" x14ac:dyDescent="0.25">
      <c r="A19" s="18">
        <v>2013</v>
      </c>
      <c r="B19" s="19">
        <v>42</v>
      </c>
      <c r="C19" s="19">
        <v>5</v>
      </c>
      <c r="D19" s="19">
        <v>11.904761904761903</v>
      </c>
      <c r="E19" s="19">
        <v>100</v>
      </c>
      <c r="F19" s="19" t="s">
        <v>1</v>
      </c>
      <c r="G19" s="19">
        <v>200</v>
      </c>
      <c r="H19" s="19">
        <v>160</v>
      </c>
      <c r="I19" s="19">
        <v>200</v>
      </c>
      <c r="J19" s="19">
        <v>218.55059542762527</v>
      </c>
    </row>
    <row r="20" spans="1:11" ht="12.75" customHeight="1" x14ac:dyDescent="0.25">
      <c r="A20" s="18">
        <v>2014</v>
      </c>
      <c r="B20" s="19">
        <v>41</v>
      </c>
      <c r="C20" s="19">
        <v>3</v>
      </c>
      <c r="D20" s="19">
        <v>7.3170731707317067</v>
      </c>
      <c r="E20" s="19">
        <v>45</v>
      </c>
      <c r="F20" s="19" t="s">
        <v>1</v>
      </c>
      <c r="G20" s="19">
        <v>200</v>
      </c>
      <c r="H20" s="19">
        <v>98</v>
      </c>
      <c r="I20" s="19">
        <v>50</v>
      </c>
      <c r="J20" s="19">
        <v>54.736993205524897</v>
      </c>
    </row>
    <row r="21" spans="1:11" ht="12.75" customHeight="1" x14ac:dyDescent="0.25">
      <c r="A21" s="18">
        <v>2015</v>
      </c>
      <c r="B21" s="19">
        <v>47</v>
      </c>
      <c r="C21" s="19">
        <v>9</v>
      </c>
      <c r="D21" s="19">
        <v>19</v>
      </c>
      <c r="E21" s="19">
        <v>100</v>
      </c>
      <c r="F21" s="19" t="s">
        <v>1</v>
      </c>
      <c r="G21" s="19">
        <v>250</v>
      </c>
      <c r="H21" s="19">
        <v>139</v>
      </c>
      <c r="I21" s="19">
        <v>112.5</v>
      </c>
      <c r="J21" s="19">
        <v>123.21325993298228</v>
      </c>
    </row>
    <row r="22" spans="1:11" ht="12.75" customHeight="1" x14ac:dyDescent="0.25">
      <c r="A22" s="18">
        <v>2016</v>
      </c>
      <c r="B22" s="19">
        <v>49</v>
      </c>
      <c r="C22" s="49">
        <v>8</v>
      </c>
      <c r="D22" s="25">
        <v>16.326530612244898</v>
      </c>
      <c r="E22" s="19">
        <v>50</v>
      </c>
      <c r="F22" s="19" t="s">
        <v>1</v>
      </c>
      <c r="G22" s="19">
        <v>350</v>
      </c>
      <c r="H22" s="19">
        <v>154.96</v>
      </c>
      <c r="I22" s="19">
        <v>118.75</v>
      </c>
      <c r="J22" s="19">
        <v>128.79250545144265</v>
      </c>
    </row>
    <row r="23" spans="1:11" ht="12.75" customHeight="1" x14ac:dyDescent="0.25">
      <c r="A23" s="43">
        <v>2017</v>
      </c>
      <c r="B23" s="44">
        <v>54</v>
      </c>
      <c r="C23" s="49">
        <v>8</v>
      </c>
      <c r="D23" s="25">
        <v>15</v>
      </c>
      <c r="E23" s="44">
        <v>71</v>
      </c>
      <c r="F23" s="44" t="s">
        <v>1</v>
      </c>
      <c r="G23" s="44">
        <v>150</v>
      </c>
      <c r="H23" s="44">
        <v>116.69</v>
      </c>
      <c r="I23" s="44">
        <v>112.5</v>
      </c>
      <c r="J23" s="44">
        <v>119.86239172953339</v>
      </c>
      <c r="K23" s="48"/>
    </row>
    <row r="24" spans="1:11" ht="12.75" customHeight="1" x14ac:dyDescent="0.25">
      <c r="A24" s="43">
        <v>2018</v>
      </c>
      <c r="B24" s="44">
        <v>53</v>
      </c>
      <c r="C24" s="49">
        <v>13</v>
      </c>
      <c r="D24" s="25">
        <v>25</v>
      </c>
      <c r="E24" s="44">
        <v>100</v>
      </c>
      <c r="F24" s="44" t="s">
        <v>1</v>
      </c>
      <c r="G24" s="44">
        <v>175</v>
      </c>
      <c r="H24" s="44">
        <v>136.15</v>
      </c>
      <c r="I24" s="44">
        <v>125</v>
      </c>
      <c r="J24" s="44">
        <v>130.62956760048721</v>
      </c>
    </row>
    <row r="25" spans="1:11" ht="12.75" customHeight="1" x14ac:dyDescent="0.25">
      <c r="A25" s="43">
        <v>2019</v>
      </c>
      <c r="B25" s="44">
        <v>49</v>
      </c>
      <c r="C25" s="49">
        <v>9</v>
      </c>
      <c r="D25" s="25">
        <v>18</v>
      </c>
      <c r="E25" s="44">
        <v>100</v>
      </c>
      <c r="F25" s="44" t="s">
        <v>1</v>
      </c>
      <c r="G25" s="44">
        <v>200</v>
      </c>
      <c r="H25" s="44">
        <v>134</v>
      </c>
      <c r="I25" s="44">
        <v>105</v>
      </c>
      <c r="J25" s="44">
        <v>107.80515167833423</v>
      </c>
    </row>
    <row r="26" spans="1:11" ht="12.75" customHeight="1" x14ac:dyDescent="0.25">
      <c r="A26" s="43">
        <v>2020</v>
      </c>
      <c r="B26" s="44">
        <v>53</v>
      </c>
      <c r="C26" s="49">
        <v>14</v>
      </c>
      <c r="D26" s="25">
        <v>26.415094339622641</v>
      </c>
      <c r="E26" s="44">
        <v>60</v>
      </c>
      <c r="F26" s="44" t="s">
        <v>1</v>
      </c>
      <c r="G26" s="44">
        <v>200</v>
      </c>
      <c r="H26" s="44">
        <v>122.14</v>
      </c>
      <c r="I26" s="44">
        <v>112.5</v>
      </c>
      <c r="J26" s="44">
        <v>114.93473148368658</v>
      </c>
    </row>
    <row r="27" spans="1:11" ht="12.75" customHeight="1" x14ac:dyDescent="0.25">
      <c r="A27" s="43">
        <v>2021</v>
      </c>
      <c r="B27" s="44">
        <v>51</v>
      </c>
      <c r="C27" s="49">
        <v>15</v>
      </c>
      <c r="D27" s="25">
        <v>29</v>
      </c>
      <c r="E27" s="44">
        <v>100</v>
      </c>
      <c r="F27" s="44" t="s">
        <v>1</v>
      </c>
      <c r="G27" s="19">
        <v>200</v>
      </c>
      <c r="H27" s="44">
        <v>140.07</v>
      </c>
      <c r="I27" s="44">
        <v>150</v>
      </c>
      <c r="J27" s="44">
        <v>150</v>
      </c>
    </row>
    <row r="28" spans="1:11" ht="6" customHeight="1" x14ac:dyDescent="0.25">
      <c r="A28" s="35"/>
      <c r="B28" s="69"/>
      <c r="C28" s="69"/>
      <c r="D28" s="69"/>
      <c r="E28" s="69"/>
      <c r="F28" s="69"/>
      <c r="G28" s="69"/>
      <c r="H28" s="69"/>
      <c r="I28" s="69"/>
      <c r="J28" s="69"/>
      <c r="K28" s="16"/>
    </row>
    <row r="29" spans="1:11" ht="15" customHeight="1" x14ac:dyDescent="0.25">
      <c r="A29" s="145" t="s">
        <v>24</v>
      </c>
      <c r="B29" s="146"/>
      <c r="C29" s="146"/>
      <c r="D29" s="146"/>
      <c r="E29" s="146"/>
      <c r="F29" s="146"/>
      <c r="G29" s="146"/>
      <c r="H29" s="146"/>
      <c r="I29" s="146"/>
      <c r="J29" s="146"/>
    </row>
  </sheetData>
  <mergeCells count="8">
    <mergeCell ref="H1:J1"/>
    <mergeCell ref="A29:J29"/>
    <mergeCell ref="A2:J2"/>
    <mergeCell ref="C3:D3"/>
    <mergeCell ref="E3:G4"/>
    <mergeCell ref="H3:I3"/>
    <mergeCell ref="J3:J4"/>
    <mergeCell ref="B3:B4"/>
  </mergeCells>
  <hyperlinks>
    <hyperlink ref="H1:J1" location="Innehåll!A1" display="Till innehållsförteckningen" xr:uid="{00000000-0004-0000-0A00-000000000000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>
    <pageSetUpPr fitToPage="1"/>
  </sheetPr>
  <dimension ref="A1:L13"/>
  <sheetViews>
    <sheetView workbookViewId="0">
      <pane ySplit="4" topLeftCell="A5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16" customWidth="1"/>
    <col min="8" max="9" width="8.77734375" style="16" customWidth="1"/>
    <col min="10" max="10" width="9.77734375" style="16" customWidth="1"/>
    <col min="11" max="16384" width="9.21875" style="15"/>
  </cols>
  <sheetData>
    <row r="1" spans="1:12" ht="30" customHeight="1" x14ac:dyDescent="0.25">
      <c r="H1" s="142" t="s">
        <v>25</v>
      </c>
      <c r="I1" s="143"/>
      <c r="J1" s="143"/>
    </row>
    <row r="2" spans="1:12" ht="30" customHeight="1" x14ac:dyDescent="0.25">
      <c r="A2" s="153" t="s">
        <v>86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2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37</v>
      </c>
      <c r="I3" s="147"/>
      <c r="J3" s="150" t="s">
        <v>9</v>
      </c>
    </row>
    <row r="4" spans="1:12" ht="30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80"/>
    </row>
    <row r="6" spans="1:12" ht="12.75" customHeight="1" x14ac:dyDescent="0.25">
      <c r="A6" s="43">
        <v>2018</v>
      </c>
      <c r="B6" s="44">
        <v>53</v>
      </c>
      <c r="C6" s="49">
        <v>36</v>
      </c>
      <c r="D6" s="25">
        <v>68</v>
      </c>
      <c r="E6" s="44">
        <v>7</v>
      </c>
      <c r="F6" s="44" t="s">
        <v>1</v>
      </c>
      <c r="G6" s="44">
        <v>200</v>
      </c>
      <c r="H6" s="49">
        <v>32</v>
      </c>
      <c r="I6" s="25">
        <v>20</v>
      </c>
      <c r="J6" s="44">
        <v>20.900730816077953</v>
      </c>
      <c r="K6" s="44"/>
      <c r="L6" s="44"/>
    </row>
    <row r="7" spans="1:12" ht="12.75" customHeight="1" x14ac:dyDescent="0.25">
      <c r="A7" s="43">
        <v>2019</v>
      </c>
      <c r="B7" s="44">
        <v>49</v>
      </c>
      <c r="C7" s="49">
        <v>39</v>
      </c>
      <c r="D7" s="25">
        <v>80</v>
      </c>
      <c r="E7" s="44">
        <v>10</v>
      </c>
      <c r="F7" s="44" t="s">
        <v>1</v>
      </c>
      <c r="G7" s="44">
        <v>200</v>
      </c>
      <c r="H7" s="49">
        <v>37</v>
      </c>
      <c r="I7" s="25">
        <v>25</v>
      </c>
      <c r="J7" s="25">
        <v>25.667893256746243</v>
      </c>
      <c r="L7" s="25"/>
    </row>
    <row r="8" spans="1:12" ht="12.75" customHeight="1" x14ac:dyDescent="0.25">
      <c r="A8" s="43">
        <v>2020</v>
      </c>
      <c r="B8" s="44">
        <v>53</v>
      </c>
      <c r="C8" s="49">
        <v>43</v>
      </c>
      <c r="D8" s="25">
        <v>81.132075471698116</v>
      </c>
      <c r="E8" s="44">
        <v>8</v>
      </c>
      <c r="F8" s="44" t="s">
        <v>1</v>
      </c>
      <c r="G8" s="44">
        <v>150</v>
      </c>
      <c r="H8" s="44">
        <v>30.67</v>
      </c>
      <c r="I8" s="44">
        <v>25</v>
      </c>
      <c r="J8" s="44">
        <v>25.541051440819238</v>
      </c>
      <c r="L8" s="25"/>
    </row>
    <row r="9" spans="1:12" ht="12.75" customHeight="1" x14ac:dyDescent="0.25">
      <c r="A9" s="43">
        <v>2021</v>
      </c>
      <c r="B9" s="44">
        <v>51</v>
      </c>
      <c r="C9" s="49">
        <v>39</v>
      </c>
      <c r="D9" s="25">
        <v>76.470588235294116</v>
      </c>
      <c r="E9" s="44">
        <v>10</v>
      </c>
      <c r="F9" s="44" t="s">
        <v>1</v>
      </c>
      <c r="G9" s="44">
        <v>100</v>
      </c>
      <c r="H9" s="44">
        <v>29.67</v>
      </c>
      <c r="I9" s="44">
        <v>25</v>
      </c>
      <c r="J9" s="44">
        <v>25</v>
      </c>
    </row>
    <row r="10" spans="1:12" ht="6" customHeight="1" x14ac:dyDescent="0.25">
      <c r="A10" s="35"/>
      <c r="B10" s="75"/>
      <c r="C10" s="75"/>
      <c r="D10" s="75"/>
      <c r="E10" s="75"/>
      <c r="F10" s="75"/>
      <c r="G10" s="75"/>
      <c r="H10" s="75"/>
      <c r="I10" s="75"/>
      <c r="J10" s="75"/>
      <c r="K10" s="16"/>
    </row>
    <row r="11" spans="1:12" ht="15" customHeight="1" x14ac:dyDescent="0.25">
      <c r="A11" s="145" t="s">
        <v>24</v>
      </c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2" s="40" customFormat="1" ht="6" customHeight="1" x14ac:dyDescent="0.25">
      <c r="A12" s="18"/>
      <c r="B12" s="16"/>
      <c r="C12" s="16"/>
      <c r="D12" s="16"/>
      <c r="E12" s="16"/>
      <c r="F12" s="16"/>
      <c r="G12" s="16"/>
      <c r="H12" s="16"/>
      <c r="I12" s="16"/>
      <c r="J12" s="19"/>
    </row>
    <row r="13" spans="1:12" s="40" customFormat="1" ht="15" customHeight="1" x14ac:dyDescent="0.25">
      <c r="A13" s="145" t="s">
        <v>55</v>
      </c>
      <c r="B13" s="146"/>
      <c r="C13" s="146"/>
      <c r="D13" s="146"/>
      <c r="E13" s="146"/>
      <c r="F13" s="146"/>
      <c r="G13" s="146"/>
      <c r="H13" s="146"/>
      <c r="I13" s="146"/>
      <c r="J13" s="146"/>
    </row>
  </sheetData>
  <mergeCells count="9">
    <mergeCell ref="A11:J11"/>
    <mergeCell ref="A13:J13"/>
    <mergeCell ref="H1:J1"/>
    <mergeCell ref="B3:B4"/>
    <mergeCell ref="C3:D3"/>
    <mergeCell ref="E3:G4"/>
    <mergeCell ref="H3:I3"/>
    <mergeCell ref="J3:J4"/>
    <mergeCell ref="A2:J2"/>
  </mergeCells>
  <hyperlinks>
    <hyperlink ref="H1:J1" location="Innehåll!A1" display="Till innehållsförteckningen" xr:uid="{00000000-0004-0000-0B00-000000000000}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>
    <pageSetUpPr fitToPage="1"/>
  </sheetPr>
  <dimension ref="A1:K15"/>
  <sheetViews>
    <sheetView workbookViewId="0">
      <pane ySplit="4" topLeftCell="A5" activePane="bottomLeft" state="frozen"/>
      <selection activeCell="D1" sqref="D1"/>
      <selection pane="bottomLeft" activeCell="H1" sqref="H1:J1"/>
    </sheetView>
  </sheetViews>
  <sheetFormatPr defaultColWidth="9.21875" defaultRowHeight="13.2" x14ac:dyDescent="0.25"/>
  <cols>
    <col min="1" max="1" width="6.77734375" style="18" customWidth="1"/>
    <col min="2" max="4" width="8.77734375" style="16" customWidth="1"/>
    <col min="5" max="5" width="6.77734375" style="16" customWidth="1"/>
    <col min="6" max="6" width="2.77734375" style="16" customWidth="1"/>
    <col min="7" max="7" width="6.77734375" style="58" customWidth="1"/>
    <col min="8" max="9" width="8.77734375" style="16" customWidth="1"/>
    <col min="10" max="10" width="9.77734375" style="15" customWidth="1"/>
    <col min="11" max="16384" width="9.21875" style="15"/>
  </cols>
  <sheetData>
    <row r="1" spans="1:11" ht="30" customHeight="1" x14ac:dyDescent="0.25">
      <c r="H1" s="155" t="s">
        <v>25</v>
      </c>
      <c r="I1" s="155"/>
      <c r="J1" s="155"/>
    </row>
    <row r="2" spans="1:11" ht="30" customHeight="1" x14ac:dyDescent="0.25">
      <c r="A2" s="153" t="s">
        <v>87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1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37</v>
      </c>
      <c r="I3" s="147"/>
      <c r="J3" s="150" t="s">
        <v>9</v>
      </c>
    </row>
    <row r="4" spans="1:11" ht="30" customHeight="1" x14ac:dyDescent="0.25">
      <c r="A4" s="17"/>
      <c r="B4" s="156"/>
      <c r="C4" s="64" t="s">
        <v>0</v>
      </c>
      <c r="D4" s="64" t="s">
        <v>4</v>
      </c>
      <c r="E4" s="149"/>
      <c r="F4" s="149"/>
      <c r="G4" s="149"/>
      <c r="H4" s="64" t="s">
        <v>6</v>
      </c>
      <c r="I4" s="64" t="s">
        <v>7</v>
      </c>
      <c r="J4" s="149"/>
    </row>
    <row r="5" spans="1:11" ht="6" customHeight="1" x14ac:dyDescent="0.25">
      <c r="A5" s="15"/>
      <c r="B5" s="63"/>
      <c r="C5" s="63"/>
      <c r="D5" s="63"/>
      <c r="E5" s="63"/>
      <c r="F5" s="63"/>
      <c r="G5" s="71"/>
      <c r="H5" s="63"/>
      <c r="I5" s="63"/>
      <c r="J5" s="80"/>
    </row>
    <row r="6" spans="1:11" ht="12.75" customHeight="1" x14ac:dyDescent="0.3">
      <c r="A6" s="43">
        <v>2018</v>
      </c>
      <c r="B6" s="44">
        <v>53</v>
      </c>
      <c r="C6" s="65">
        <v>26</v>
      </c>
      <c r="D6" s="25">
        <v>49</v>
      </c>
      <c r="E6" s="44">
        <v>5</v>
      </c>
      <c r="F6" s="44" t="s">
        <v>1</v>
      </c>
      <c r="G6" s="44">
        <v>55</v>
      </c>
      <c r="H6" s="65">
        <v>19</v>
      </c>
      <c r="I6" s="25">
        <v>18</v>
      </c>
      <c r="J6" s="44">
        <v>18.810657734470158</v>
      </c>
    </row>
    <row r="7" spans="1:11" ht="12.75" customHeight="1" x14ac:dyDescent="0.3">
      <c r="A7" s="43">
        <v>2019</v>
      </c>
      <c r="B7" s="44">
        <v>49</v>
      </c>
      <c r="C7" s="65">
        <v>26</v>
      </c>
      <c r="D7" s="25">
        <v>53</v>
      </c>
      <c r="E7" s="44">
        <v>6</v>
      </c>
      <c r="F7" s="44" t="s">
        <v>1</v>
      </c>
      <c r="G7" s="44">
        <v>80</v>
      </c>
      <c r="H7" s="65">
        <v>19</v>
      </c>
      <c r="I7" s="25">
        <v>15</v>
      </c>
      <c r="J7" s="25">
        <v>15.400735954047747</v>
      </c>
    </row>
    <row r="8" spans="1:11" ht="12.75" customHeight="1" x14ac:dyDescent="0.25">
      <c r="A8" s="43">
        <v>2020</v>
      </c>
      <c r="B8" s="44">
        <v>53</v>
      </c>
      <c r="C8" s="49">
        <v>32</v>
      </c>
      <c r="D8" s="25">
        <v>64</v>
      </c>
      <c r="E8" s="44">
        <v>1</v>
      </c>
      <c r="F8" s="44" t="s">
        <v>1</v>
      </c>
      <c r="G8" s="44">
        <v>83</v>
      </c>
      <c r="H8" s="44">
        <v>19.440000000000001</v>
      </c>
      <c r="I8" s="44">
        <v>16.25</v>
      </c>
      <c r="J8" s="44">
        <v>16.601683436532507</v>
      </c>
    </row>
    <row r="9" spans="1:11" ht="12.75" customHeight="1" x14ac:dyDescent="0.25">
      <c r="A9" s="43">
        <v>2021</v>
      </c>
      <c r="B9" s="44">
        <v>51</v>
      </c>
      <c r="C9" s="49">
        <v>33</v>
      </c>
      <c r="D9" s="25">
        <v>64.705882352941174</v>
      </c>
      <c r="E9" s="44">
        <v>1</v>
      </c>
      <c r="F9" s="44" t="s">
        <v>1</v>
      </c>
      <c r="G9" s="44">
        <v>40</v>
      </c>
      <c r="H9" s="44">
        <v>17.850000000000001</v>
      </c>
      <c r="I9" s="44">
        <v>18</v>
      </c>
      <c r="J9" s="44">
        <v>18</v>
      </c>
    </row>
    <row r="10" spans="1:11" ht="6" customHeight="1" x14ac:dyDescent="0.25">
      <c r="A10" s="35"/>
      <c r="B10" s="75"/>
      <c r="C10" s="75"/>
      <c r="D10" s="75"/>
      <c r="E10" s="75"/>
      <c r="F10" s="75"/>
      <c r="G10" s="51"/>
      <c r="H10" s="75"/>
      <c r="I10" s="75"/>
      <c r="J10" s="75"/>
      <c r="K10" s="16"/>
    </row>
    <row r="11" spans="1:11" ht="15" customHeight="1" x14ac:dyDescent="0.25">
      <c r="A11" s="145" t="s">
        <v>24</v>
      </c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1" s="40" customFormat="1" ht="6" customHeight="1" x14ac:dyDescent="0.25">
      <c r="A12" s="18"/>
      <c r="B12" s="16"/>
      <c r="C12" s="16"/>
      <c r="D12" s="16"/>
      <c r="E12" s="16"/>
      <c r="F12" s="16"/>
      <c r="G12" s="58"/>
      <c r="H12" s="16"/>
      <c r="I12" s="16"/>
    </row>
    <row r="13" spans="1:11" s="40" customFormat="1" ht="15" customHeight="1" x14ac:dyDescent="0.25">
      <c r="A13" s="145" t="s">
        <v>56</v>
      </c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1" s="40" customFormat="1" x14ac:dyDescent="0.25">
      <c r="A14" s="70"/>
      <c r="B14" s="58"/>
      <c r="C14" s="58"/>
      <c r="D14" s="16"/>
      <c r="E14" s="16"/>
      <c r="F14" s="16"/>
      <c r="G14" s="58"/>
      <c r="H14" s="16"/>
      <c r="I14" s="16"/>
      <c r="J14" s="15"/>
    </row>
    <row r="15" spans="1:11" s="40" customFormat="1" x14ac:dyDescent="0.25">
      <c r="A15" s="18"/>
      <c r="B15" s="16"/>
      <c r="C15" s="16"/>
      <c r="D15" s="16"/>
      <c r="E15" s="16"/>
      <c r="F15" s="16"/>
      <c r="G15" s="58"/>
      <c r="H15" s="16"/>
      <c r="I15" s="16"/>
    </row>
  </sheetData>
  <mergeCells count="9">
    <mergeCell ref="H1:J1"/>
    <mergeCell ref="A11:J11"/>
    <mergeCell ref="A13:J13"/>
    <mergeCell ref="B3:B4"/>
    <mergeCell ref="C3:D3"/>
    <mergeCell ref="E3:G4"/>
    <mergeCell ref="H3:I3"/>
    <mergeCell ref="A2:J2"/>
    <mergeCell ref="J3:J4"/>
  </mergeCells>
  <hyperlinks>
    <hyperlink ref="H1:J1" location="Innehåll!A1" display="Till innehållsförteckningen" xr:uid="{00000000-0004-0000-0C00-000000000000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published="0">
    <pageSetUpPr fitToPage="1"/>
  </sheetPr>
  <dimension ref="A1:L41"/>
  <sheetViews>
    <sheetView workbookViewId="0">
      <pane ySplit="3" topLeftCell="A20" activePane="bottomLeft" state="frozen"/>
      <selection activeCell="D1" sqref="D1"/>
      <selection pane="bottomLeft" activeCell="D1" sqref="D1:F1"/>
    </sheetView>
  </sheetViews>
  <sheetFormatPr defaultColWidth="9.21875" defaultRowHeight="13.2" x14ac:dyDescent="0.25"/>
  <cols>
    <col min="1" max="1" width="6.77734375" style="26" customWidth="1"/>
    <col min="2" max="6" width="10.77734375" style="28" customWidth="1"/>
    <col min="7" max="16384" width="9.21875" style="28"/>
  </cols>
  <sheetData>
    <row r="1" spans="1:12" s="15" customFormat="1" ht="30" customHeight="1" x14ac:dyDescent="0.25">
      <c r="A1" s="18"/>
      <c r="B1" s="16"/>
      <c r="C1" s="16"/>
      <c r="D1" s="155" t="s">
        <v>25</v>
      </c>
      <c r="E1" s="155"/>
      <c r="F1" s="155"/>
    </row>
    <row r="2" spans="1:12" ht="45" customHeight="1" x14ac:dyDescent="0.25">
      <c r="A2" s="144" t="s">
        <v>62</v>
      </c>
      <c r="B2" s="157"/>
      <c r="C2" s="157"/>
      <c r="D2" s="157"/>
      <c r="E2" s="157"/>
      <c r="F2" s="157"/>
    </row>
    <row r="3" spans="1:12" ht="30" customHeight="1" x14ac:dyDescent="0.25">
      <c r="A3" s="31"/>
      <c r="B3" s="32" t="s">
        <v>17</v>
      </c>
      <c r="C3" s="32" t="s">
        <v>18</v>
      </c>
      <c r="D3" s="32" t="s">
        <v>19</v>
      </c>
      <c r="E3" s="32" t="s">
        <v>20</v>
      </c>
      <c r="F3" s="32" t="s">
        <v>21</v>
      </c>
    </row>
    <row r="4" spans="1:12" ht="6" customHeight="1" x14ac:dyDescent="0.25">
      <c r="A4" s="33"/>
      <c r="B4" s="27"/>
      <c r="C4" s="27"/>
      <c r="D4" s="27"/>
      <c r="E4" s="27"/>
      <c r="F4" s="27"/>
    </row>
    <row r="5" spans="1:12" ht="12.75" customHeight="1" x14ac:dyDescent="0.25">
      <c r="A5" s="23">
        <v>1988</v>
      </c>
      <c r="B5" s="24">
        <v>100</v>
      </c>
      <c r="C5" s="24">
        <v>100</v>
      </c>
      <c r="D5" s="24">
        <v>100</v>
      </c>
      <c r="E5" s="24">
        <v>100</v>
      </c>
      <c r="F5" s="24">
        <v>100</v>
      </c>
      <c r="G5" s="30"/>
      <c r="H5" s="30"/>
      <c r="I5" s="30"/>
      <c r="J5" s="30"/>
      <c r="K5" s="30"/>
      <c r="L5" s="30"/>
    </row>
    <row r="6" spans="1:12" ht="12.75" customHeight="1" x14ac:dyDescent="0.25">
      <c r="A6" s="23">
        <v>1989</v>
      </c>
      <c r="B6" s="24">
        <v>79.856975754997862</v>
      </c>
      <c r="C6" s="24">
        <v>49.447043811144191</v>
      </c>
      <c r="D6" s="24">
        <v>93.949383241173962</v>
      </c>
      <c r="E6" s="24">
        <v>105.6930561463207</v>
      </c>
      <c r="F6" s="24">
        <v>110.52868616608703</v>
      </c>
      <c r="G6" s="30"/>
      <c r="H6" s="30"/>
      <c r="I6" s="30"/>
      <c r="J6" s="30"/>
      <c r="K6" s="30"/>
      <c r="L6" s="30"/>
    </row>
    <row r="7" spans="1:12" ht="12.75" customHeight="1" x14ac:dyDescent="0.25">
      <c r="A7" s="23">
        <v>1990</v>
      </c>
      <c r="B7" s="24">
        <v>74.908950765969735</v>
      </c>
      <c r="C7" s="24">
        <v>76.16340687927547</v>
      </c>
      <c r="D7" s="24">
        <v>85.123807688601971</v>
      </c>
      <c r="E7" s="24">
        <v>127.68571153290296</v>
      </c>
      <c r="F7" s="24">
        <v>100.14565610423762</v>
      </c>
      <c r="G7" s="30"/>
      <c r="H7" s="30"/>
      <c r="I7" s="30"/>
      <c r="J7" s="30"/>
      <c r="K7" s="30"/>
      <c r="L7" s="30"/>
    </row>
    <row r="8" spans="1:12" ht="12.75" customHeight="1" x14ac:dyDescent="0.25">
      <c r="A8" s="23">
        <v>1991</v>
      </c>
      <c r="B8" s="24">
        <v>66.112774011796802</v>
      </c>
      <c r="C8" s="24">
        <v>53.217712826833349</v>
      </c>
      <c r="D8" s="24">
        <v>77.779734131525643</v>
      </c>
      <c r="E8" s="24">
        <v>97.224667664407065</v>
      </c>
      <c r="F8" s="24">
        <v>91.505569566500782</v>
      </c>
      <c r="G8" s="30"/>
      <c r="H8" s="30"/>
      <c r="I8" s="30"/>
      <c r="J8" s="30"/>
      <c r="K8" s="30"/>
      <c r="L8" s="30"/>
    </row>
    <row r="9" spans="1:12" ht="12.75" customHeight="1" x14ac:dyDescent="0.25">
      <c r="A9" s="23">
        <v>1992</v>
      </c>
      <c r="B9" s="24">
        <v>64.577779688709256</v>
      </c>
      <c r="C9" s="24">
        <v>35.987617163986585</v>
      </c>
      <c r="D9" s="24">
        <v>66.477126150141885</v>
      </c>
      <c r="E9" s="24">
        <v>94.967323071631256</v>
      </c>
      <c r="F9" s="24">
        <v>83.794696827909917</v>
      </c>
      <c r="G9" s="30"/>
      <c r="H9" s="30"/>
      <c r="I9" s="30"/>
      <c r="J9" s="30"/>
      <c r="K9" s="30"/>
      <c r="L9" s="30"/>
    </row>
    <row r="10" spans="1:12" ht="12.75" customHeight="1" x14ac:dyDescent="0.25">
      <c r="A10" s="23">
        <v>1993</v>
      </c>
      <c r="B10" s="24">
        <v>65.29129203103831</v>
      </c>
      <c r="C10" s="24">
        <v>53.454858972779903</v>
      </c>
      <c r="D10" s="24">
        <v>65.654021431210737</v>
      </c>
      <c r="E10" s="24">
        <v>90.682350043108755</v>
      </c>
      <c r="F10" s="24">
        <v>64.011070618665016</v>
      </c>
      <c r="G10" s="30"/>
      <c r="H10" s="30"/>
      <c r="I10" s="30"/>
      <c r="J10" s="30"/>
      <c r="K10" s="30"/>
      <c r="L10" s="30"/>
    </row>
    <row r="11" spans="1:12" ht="12.75" customHeight="1" x14ac:dyDescent="0.25">
      <c r="A11" s="23">
        <v>1994</v>
      </c>
      <c r="B11" s="24">
        <v>56.809870192500888</v>
      </c>
      <c r="C11" s="24">
        <v>35.87991801631636</v>
      </c>
      <c r="D11" s="24">
        <v>53.259253305469592</v>
      </c>
      <c r="E11" s="24">
        <v>88.765422175782646</v>
      </c>
      <c r="F11" s="24">
        <v>73.100935909468063</v>
      </c>
      <c r="G11" s="30"/>
      <c r="H11" s="30"/>
      <c r="I11" s="30"/>
      <c r="J11" s="30"/>
      <c r="K11" s="30"/>
      <c r="L11" s="30"/>
    </row>
    <row r="12" spans="1:12" ht="12.75" customHeight="1" x14ac:dyDescent="0.25">
      <c r="A12" s="23">
        <v>1995</v>
      </c>
      <c r="B12" s="24">
        <v>62.379383384325727</v>
      </c>
      <c r="C12" s="24">
        <v>62.014591668627915</v>
      </c>
      <c r="D12" s="24">
        <v>51.982819486938105</v>
      </c>
      <c r="E12" s="24">
        <v>86.638032478230159</v>
      </c>
      <c r="F12" s="24">
        <v>81.541677626569566</v>
      </c>
      <c r="G12" s="30"/>
      <c r="H12" s="30"/>
      <c r="I12" s="30"/>
      <c r="J12" s="30"/>
      <c r="K12" s="30"/>
      <c r="L12" s="30"/>
    </row>
    <row r="13" spans="1:12" ht="12.75" customHeight="1" x14ac:dyDescent="0.25">
      <c r="A13" s="23">
        <v>1996</v>
      </c>
      <c r="B13" s="24">
        <v>58.601248536870841</v>
      </c>
      <c r="C13" s="24">
        <v>58.056964494732746</v>
      </c>
      <c r="D13" s="24">
        <v>47.398068669527895</v>
      </c>
      <c r="E13" s="24">
        <v>86.178306671868896</v>
      </c>
      <c r="F13" s="24">
        <v>54.7485712974226</v>
      </c>
      <c r="G13" s="30"/>
      <c r="H13" s="30"/>
      <c r="I13" s="30"/>
      <c r="J13" s="30"/>
      <c r="K13" s="30"/>
      <c r="L13" s="30"/>
    </row>
    <row r="14" spans="1:12" ht="12.75" customHeight="1" x14ac:dyDescent="0.25">
      <c r="A14" s="23">
        <v>1997</v>
      </c>
      <c r="B14" s="24">
        <v>54.792821427187086</v>
      </c>
      <c r="C14" s="24">
        <v>66.328152253963339</v>
      </c>
      <c r="D14" s="24">
        <v>51.368270087987902</v>
      </c>
      <c r="E14" s="24">
        <v>94.175161827977817</v>
      </c>
      <c r="F14" s="24">
        <v>50.361049105870492</v>
      </c>
      <c r="G14" s="30"/>
      <c r="H14" s="30"/>
      <c r="I14" s="30"/>
      <c r="J14" s="30"/>
      <c r="K14" s="30"/>
      <c r="L14" s="30"/>
    </row>
    <row r="15" spans="1:12" ht="12.75" customHeight="1" x14ac:dyDescent="0.25">
      <c r="A15" s="23">
        <v>1998</v>
      </c>
      <c r="B15" s="24">
        <v>61.807228915662648</v>
      </c>
      <c r="C15" s="24">
        <v>72.289156626506042</v>
      </c>
      <c r="D15" s="24">
        <v>51.506024096385538</v>
      </c>
      <c r="E15" s="24">
        <v>81.551204819277103</v>
      </c>
      <c r="F15" s="24">
        <v>55.545712260807932</v>
      </c>
      <c r="G15" s="30"/>
      <c r="H15" s="30"/>
      <c r="I15" s="30"/>
      <c r="J15" s="30"/>
      <c r="K15" s="30"/>
      <c r="L15" s="30"/>
    </row>
    <row r="16" spans="1:12" ht="12.75" customHeight="1" x14ac:dyDescent="0.25">
      <c r="A16" s="23">
        <v>1999</v>
      </c>
      <c r="B16" s="24">
        <v>61.522689465743355</v>
      </c>
      <c r="C16" s="24">
        <v>61.162907656002162</v>
      </c>
      <c r="D16" s="24">
        <v>44.433053503036859</v>
      </c>
      <c r="E16" s="24">
        <v>93.992997794885667</v>
      </c>
      <c r="F16" s="24">
        <v>73.38490736926903</v>
      </c>
      <c r="G16" s="30"/>
      <c r="H16" s="30"/>
      <c r="I16" s="30"/>
      <c r="J16" s="30"/>
      <c r="K16" s="30"/>
      <c r="L16" s="30"/>
    </row>
    <row r="17" spans="1:12" ht="12.75" customHeight="1" x14ac:dyDescent="0.25">
      <c r="A17" s="23">
        <v>2000</v>
      </c>
      <c r="B17" s="24">
        <v>54.200375752463472</v>
      </c>
      <c r="C17" s="24">
        <v>48.495073041677841</v>
      </c>
      <c r="D17" s="24">
        <v>42.344043556612085</v>
      </c>
      <c r="E17" s="24">
        <v>76.219278401901775</v>
      </c>
      <c r="F17" s="24">
        <v>39.853217465046669</v>
      </c>
      <c r="G17" s="30"/>
      <c r="H17" s="30"/>
      <c r="I17" s="30"/>
      <c r="J17" s="30"/>
      <c r="K17" s="30"/>
      <c r="L17" s="30"/>
    </row>
    <row r="18" spans="1:12" ht="12.75" customHeight="1" x14ac:dyDescent="0.25">
      <c r="A18" s="23">
        <v>2001</v>
      </c>
      <c r="B18" s="24">
        <v>52.925980006739302</v>
      </c>
      <c r="C18" s="24">
        <v>48.747613164101992</v>
      </c>
      <c r="D18" s="24">
        <v>41.348421880265079</v>
      </c>
      <c r="E18" s="24">
        <v>82.696843760530157</v>
      </c>
      <c r="F18" s="24">
        <v>38.916161769661251</v>
      </c>
      <c r="G18" s="30"/>
      <c r="H18" s="30"/>
      <c r="I18" s="30"/>
      <c r="J18" s="30"/>
      <c r="K18" s="30"/>
      <c r="L18" s="30"/>
    </row>
    <row r="19" spans="1:12" ht="12.75" customHeight="1" x14ac:dyDescent="0.25">
      <c r="A19" s="23">
        <v>2002</v>
      </c>
      <c r="B19" s="24">
        <v>51.808686091258927</v>
      </c>
      <c r="C19" s="24">
        <v>47.718526663001647</v>
      </c>
      <c r="D19" s="24">
        <v>40.475536008796041</v>
      </c>
      <c r="E19" s="24">
        <v>64.760857614073657</v>
      </c>
      <c r="F19" s="24">
        <v>38.094622125925689</v>
      </c>
      <c r="G19" s="30"/>
      <c r="H19" s="30"/>
      <c r="I19" s="30"/>
      <c r="J19" s="30"/>
      <c r="K19" s="30"/>
      <c r="L19" s="30"/>
    </row>
    <row r="20" spans="1:12" ht="12.75" customHeight="1" x14ac:dyDescent="0.25">
      <c r="A20" s="23">
        <v>2003</v>
      </c>
      <c r="B20" s="24">
        <v>50.828808744741281</v>
      </c>
      <c r="C20" s="24">
        <v>46.816008054366982</v>
      </c>
      <c r="D20" s="24">
        <v>39.710006831829126</v>
      </c>
      <c r="E20" s="24">
        <v>63.536010930926601</v>
      </c>
      <c r="F20" s="24">
        <v>41.111536484717213</v>
      </c>
      <c r="G20" s="30"/>
      <c r="H20" s="30"/>
      <c r="I20" s="30"/>
      <c r="J20" s="30"/>
      <c r="K20" s="30"/>
      <c r="L20" s="30"/>
    </row>
    <row r="21" spans="1:12" ht="12.75" customHeight="1" x14ac:dyDescent="0.25">
      <c r="A21" s="23">
        <v>2004</v>
      </c>
      <c r="B21" s="24">
        <v>50.641255284086839</v>
      </c>
      <c r="C21" s="24">
        <v>46.643261445869463</v>
      </c>
      <c r="D21" s="24">
        <v>39.563480690692842</v>
      </c>
      <c r="E21" s="24">
        <v>63.301569105108548</v>
      </c>
      <c r="F21" s="24">
        <v>37.236217120652086</v>
      </c>
      <c r="G21" s="30"/>
      <c r="H21" s="30"/>
      <c r="I21" s="30"/>
      <c r="J21" s="30"/>
      <c r="K21" s="30"/>
      <c r="L21" s="30"/>
    </row>
    <row r="22" spans="1:12" ht="12.75" customHeight="1" x14ac:dyDescent="0.25">
      <c r="A22" s="23">
        <v>2005</v>
      </c>
      <c r="B22" s="24">
        <v>50.411896865304371</v>
      </c>
      <c r="C22" s="24">
        <v>53.065154595057237</v>
      </c>
      <c r="D22" s="24">
        <v>39.384294426019039</v>
      </c>
      <c r="E22" s="24">
        <v>63.01487108163046</v>
      </c>
      <c r="F22" s="24">
        <v>44.481085469386208</v>
      </c>
      <c r="G22" s="30"/>
      <c r="H22" s="30"/>
      <c r="I22" s="30"/>
      <c r="J22" s="30"/>
      <c r="K22" s="30"/>
      <c r="L22" s="30"/>
    </row>
    <row r="23" spans="1:12" ht="12.75" customHeight="1" x14ac:dyDescent="0.25">
      <c r="A23" s="23">
        <v>2006</v>
      </c>
      <c r="B23" s="24">
        <v>49.736119907114194</v>
      </c>
      <c r="C23" s="24">
        <v>52.353810428541273</v>
      </c>
      <c r="D23" s="24">
        <v>38.856343677432967</v>
      </c>
      <c r="E23" s="24">
        <v>62.170149883892748</v>
      </c>
      <c r="F23" s="24">
        <v>36.570676402289848</v>
      </c>
      <c r="G23" s="30"/>
      <c r="H23" s="30"/>
      <c r="I23" s="30"/>
      <c r="J23" s="30"/>
      <c r="K23" s="30"/>
      <c r="L23" s="30"/>
    </row>
    <row r="24" spans="1:12" ht="12.75" customHeight="1" x14ac:dyDescent="0.25">
      <c r="A24" s="23">
        <v>2007</v>
      </c>
      <c r="B24" s="24">
        <v>48.659254414650086</v>
      </c>
      <c r="C24" s="24">
        <v>51.220267804894839</v>
      </c>
      <c r="D24" s="24">
        <v>34.213538260300844</v>
      </c>
      <c r="E24" s="24">
        <v>60.824068018312616</v>
      </c>
      <c r="F24" s="24">
        <v>35.778863540183892</v>
      </c>
      <c r="G24" s="30"/>
      <c r="H24" s="30"/>
      <c r="I24" s="30"/>
      <c r="J24" s="30"/>
      <c r="K24" s="30"/>
      <c r="L24" s="30"/>
    </row>
    <row r="25" spans="1:12" ht="12.75" customHeight="1" x14ac:dyDescent="0.25">
      <c r="A25" s="23">
        <v>2008</v>
      </c>
      <c r="B25" s="24">
        <v>47.041597337770376</v>
      </c>
      <c r="C25" s="24">
        <v>55.707154742096499</v>
      </c>
      <c r="D25" s="24">
        <v>36.751247920133103</v>
      </c>
      <c r="E25" s="24">
        <v>62.477121464226279</v>
      </c>
      <c r="F25" s="24">
        <v>34.589409807184104</v>
      </c>
      <c r="G25" s="30"/>
      <c r="H25" s="30"/>
      <c r="I25" s="30"/>
      <c r="J25" s="30"/>
      <c r="K25" s="30"/>
      <c r="L25" s="30"/>
    </row>
    <row r="26" spans="1:12" ht="12.75" customHeight="1" x14ac:dyDescent="0.25">
      <c r="A26" s="23">
        <v>2009</v>
      </c>
      <c r="B26" s="24">
        <v>48.457911106651949</v>
      </c>
      <c r="C26" s="24">
        <v>62.205277415471052</v>
      </c>
      <c r="D26" s="24">
        <v>36.934383465435936</v>
      </c>
      <c r="E26" s="24">
        <v>59.095013544697494</v>
      </c>
      <c r="F26" s="24">
        <v>38.237949940686619</v>
      </c>
      <c r="G26" s="30"/>
      <c r="H26" s="30"/>
      <c r="I26" s="30"/>
      <c r="J26" s="30"/>
      <c r="K26" s="30"/>
      <c r="L26" s="30"/>
    </row>
    <row r="27" spans="1:12" ht="12.75" customHeight="1" x14ac:dyDescent="0.25">
      <c r="A27" s="23">
        <v>2010</v>
      </c>
      <c r="B27" s="24">
        <v>55.498065923893272</v>
      </c>
      <c r="C27" s="24">
        <v>61.493701854729387</v>
      </c>
      <c r="D27" s="24">
        <v>36.511885476245567</v>
      </c>
      <c r="E27" s="24">
        <v>65.72139385724202</v>
      </c>
      <c r="F27" s="24">
        <v>37.800540257760126</v>
      </c>
      <c r="G27" s="30"/>
      <c r="H27" s="30"/>
      <c r="I27" s="30"/>
      <c r="J27" s="30"/>
      <c r="K27" s="30"/>
      <c r="L27" s="30"/>
    </row>
    <row r="28" spans="1:12" ht="12.75" customHeight="1" x14ac:dyDescent="0.25">
      <c r="A28" s="23">
        <v>2011</v>
      </c>
      <c r="B28" s="24">
        <v>56.738271842789715</v>
      </c>
      <c r="C28" s="24">
        <v>59.724496676620753</v>
      </c>
      <c r="D28" s="24">
        <v>35.461419901743568</v>
      </c>
      <c r="E28" s="24">
        <v>63.830555823138425</v>
      </c>
      <c r="F28" s="24">
        <v>33.37545402517042</v>
      </c>
      <c r="G28" s="30"/>
      <c r="H28" s="30"/>
      <c r="I28" s="30"/>
      <c r="J28" s="30"/>
      <c r="K28" s="30"/>
      <c r="L28" s="30"/>
    </row>
    <row r="29" spans="1:12" ht="12.75" customHeight="1" x14ac:dyDescent="0.25">
      <c r="A29" s="23">
        <v>2012</v>
      </c>
      <c r="B29" s="24">
        <v>56.238064926798216</v>
      </c>
      <c r="C29" s="24">
        <v>65.117759388924256</v>
      </c>
      <c r="D29" s="24">
        <v>35.148790579248882</v>
      </c>
      <c r="E29" s="24">
        <v>63.267823042647997</v>
      </c>
      <c r="F29" s="24">
        <v>36.389336129104727</v>
      </c>
      <c r="G29" s="30"/>
      <c r="H29" s="30"/>
      <c r="I29" s="30"/>
      <c r="J29" s="30"/>
      <c r="K29" s="30"/>
      <c r="L29" s="30"/>
    </row>
    <row r="30" spans="1:12" s="15" customFormat="1" ht="12.75" customHeight="1" x14ac:dyDescent="0.25">
      <c r="A30" s="36">
        <v>2013</v>
      </c>
      <c r="B30" s="24">
        <v>56.263134432910903</v>
      </c>
      <c r="C30" s="24">
        <v>59.224352034643054</v>
      </c>
      <c r="D30" s="24">
        <v>35.164459020569318</v>
      </c>
      <c r="E30" s="24">
        <v>63.296026237024762</v>
      </c>
      <c r="F30" s="24">
        <v>39.715153717348869</v>
      </c>
      <c r="G30" s="30"/>
      <c r="H30" s="30"/>
      <c r="I30" s="30"/>
      <c r="J30" s="30"/>
      <c r="K30" s="30"/>
      <c r="L30" s="30"/>
    </row>
    <row r="31" spans="1:12" s="15" customFormat="1" ht="12.75" customHeight="1" x14ac:dyDescent="0.25">
      <c r="A31" s="36">
        <v>2014</v>
      </c>
      <c r="B31" s="24">
        <v>59.183706019330764</v>
      </c>
      <c r="C31" s="24">
        <v>71.198443331525723</v>
      </c>
      <c r="D31" s="24">
        <v>35.228396440077837</v>
      </c>
      <c r="E31" s="24">
        <v>63.411113592140097</v>
      </c>
      <c r="F31" s="24">
        <v>36.471751608551166</v>
      </c>
      <c r="G31" s="30"/>
      <c r="H31" s="30"/>
      <c r="I31" s="30"/>
      <c r="J31" s="30"/>
      <c r="K31" s="30"/>
      <c r="L31" s="30"/>
    </row>
    <row r="32" spans="1:12" s="15" customFormat="1" ht="12.75" customHeight="1" x14ac:dyDescent="0.25">
      <c r="A32" s="45">
        <v>2015</v>
      </c>
      <c r="B32" s="24">
        <v>56.390617520344655</v>
      </c>
      <c r="C32" s="24">
        <v>71.23025370990905</v>
      </c>
      <c r="D32" s="24">
        <v>35.244135950215409</v>
      </c>
      <c r="E32" s="24">
        <v>63.43944471038774</v>
      </c>
      <c r="F32" s="24">
        <v>38.146594204939028</v>
      </c>
      <c r="G32" s="30"/>
      <c r="H32" s="30"/>
      <c r="I32" s="30"/>
      <c r="J32" s="30"/>
      <c r="K32" s="30"/>
      <c r="L32" s="30"/>
    </row>
    <row r="33" spans="1:12" s="15" customFormat="1" ht="12.75" customHeight="1" x14ac:dyDescent="0.25">
      <c r="A33" s="45">
        <v>2016</v>
      </c>
      <c r="B33" s="24">
        <v>55.841734348829107</v>
      </c>
      <c r="C33" s="24">
        <v>64.658850298644239</v>
      </c>
      <c r="D33" s="24">
        <v>34.901083968018199</v>
      </c>
      <c r="E33" s="24">
        <v>62.821951142432752</v>
      </c>
      <c r="F33" s="24">
        <v>32.848079028723006</v>
      </c>
      <c r="G33" s="30"/>
      <c r="H33" s="30"/>
      <c r="I33" s="30"/>
      <c r="J33" s="30"/>
      <c r="K33" s="30"/>
      <c r="L33" s="30"/>
    </row>
    <row r="34" spans="1:12" s="15" customFormat="1" ht="12.75" customHeight="1" x14ac:dyDescent="0.25">
      <c r="A34" s="45">
        <v>2017</v>
      </c>
      <c r="B34" s="24">
        <v>54.85703641613113</v>
      </c>
      <c r="C34" s="24">
        <v>60.631461302039682</v>
      </c>
      <c r="D34" s="24">
        <v>34.285647760081957</v>
      </c>
      <c r="E34" s="24">
        <v>61.714165968147519</v>
      </c>
      <c r="F34" s="24">
        <v>26.508856126971597</v>
      </c>
      <c r="G34" s="30"/>
      <c r="H34" s="30"/>
      <c r="I34" s="30"/>
      <c r="J34" s="30"/>
      <c r="K34" s="30"/>
      <c r="L34" s="30"/>
    </row>
    <row r="35" spans="1:12" s="15" customFormat="1" ht="12.75" customHeight="1" x14ac:dyDescent="0.25">
      <c r="A35" s="45">
        <v>2018</v>
      </c>
      <c r="B35" s="24">
        <v>53.806333739342271</v>
      </c>
      <c r="C35" s="24">
        <v>67.965895249695507</v>
      </c>
      <c r="D35" s="24">
        <v>32.283800243605363</v>
      </c>
      <c r="E35" s="24">
        <v>60.532125456760056</v>
      </c>
      <c r="F35" s="24">
        <v>26.111897255857276</v>
      </c>
      <c r="G35" s="30"/>
      <c r="H35" s="30"/>
      <c r="I35" s="30"/>
      <c r="J35" s="30"/>
      <c r="K35" s="30"/>
      <c r="L35" s="30"/>
    </row>
    <row r="36" spans="1:12" s="15" customFormat="1" ht="12.75" customHeight="1" x14ac:dyDescent="0.25">
      <c r="A36" s="45">
        <v>2019</v>
      </c>
      <c r="B36" s="24">
        <v>52.863040746724096</v>
      </c>
      <c r="C36" s="24">
        <v>63.992101956560752</v>
      </c>
      <c r="D36" s="24">
        <v>26.431520373362048</v>
      </c>
      <c r="E36" s="24">
        <v>59.140526835397587</v>
      </c>
      <c r="F36" s="24">
        <v>24.876725057281927</v>
      </c>
      <c r="G36" s="30"/>
      <c r="H36" s="30"/>
      <c r="I36" s="30"/>
      <c r="J36" s="30"/>
      <c r="K36" s="30"/>
      <c r="L36" s="30"/>
    </row>
    <row r="37" spans="1:12" s="15" customFormat="1" ht="12.75" customHeight="1" x14ac:dyDescent="0.25">
      <c r="A37" s="45">
        <v>2020</v>
      </c>
      <c r="B37" s="24">
        <v>65.752262443438909</v>
      </c>
      <c r="C37" s="24">
        <v>69.212907835198862</v>
      </c>
      <c r="D37" s="24">
        <v>26.300904977375559</v>
      </c>
      <c r="E37" s="24">
        <v>59.177036199095014</v>
      </c>
      <c r="F37" s="24">
        <v>24.75379291988288</v>
      </c>
      <c r="G37" s="30"/>
      <c r="H37" s="30"/>
      <c r="I37" s="30"/>
      <c r="J37" s="30"/>
      <c r="K37" s="30"/>
      <c r="L37" s="30"/>
    </row>
    <row r="38" spans="1:12" s="15" customFormat="1" ht="12.75" customHeight="1" x14ac:dyDescent="0.25">
      <c r="A38" s="45">
        <v>2021</v>
      </c>
      <c r="B38" s="24">
        <v>58.180891051604064</v>
      </c>
      <c r="C38" s="24">
        <v>67.746729217051779</v>
      </c>
      <c r="D38" s="24">
        <v>25.743757102479677</v>
      </c>
      <c r="E38" s="24">
        <v>57.923453480579269</v>
      </c>
      <c r="F38" s="24">
        <v>27.258095755566714</v>
      </c>
      <c r="G38" s="30"/>
      <c r="H38" s="30"/>
      <c r="I38" s="30"/>
      <c r="J38" s="30"/>
      <c r="K38" s="30"/>
      <c r="L38" s="30"/>
    </row>
    <row r="39" spans="1:12" s="15" customFormat="1" ht="6" customHeight="1" x14ac:dyDescent="0.25">
      <c r="A39" s="46"/>
      <c r="B39" s="47"/>
      <c r="C39" s="47"/>
      <c r="D39" s="47"/>
      <c r="E39" s="47"/>
      <c r="F39" s="47"/>
      <c r="H39" s="30"/>
      <c r="I39" s="30"/>
      <c r="J39" s="30"/>
      <c r="K39" s="30"/>
      <c r="L39" s="30"/>
    </row>
    <row r="40" spans="1:12" s="15" customFormat="1" ht="15.75" customHeight="1" x14ac:dyDescent="0.25">
      <c r="A40" s="158" t="s">
        <v>24</v>
      </c>
      <c r="B40" s="159"/>
      <c r="C40" s="159"/>
      <c r="D40" s="159"/>
      <c r="E40" s="159"/>
      <c r="F40" s="159"/>
    </row>
    <row r="41" spans="1:12" s="15" customFormat="1" x14ac:dyDescent="0.25">
      <c r="A41" s="18"/>
    </row>
  </sheetData>
  <mergeCells count="3">
    <mergeCell ref="A2:F2"/>
    <mergeCell ref="A40:F40"/>
    <mergeCell ref="D1:F1"/>
  </mergeCells>
  <hyperlinks>
    <hyperlink ref="D1:F1" location="Innehåll!A1" display="Till innehållsförteckningen" xr:uid="{00000000-0004-0000-0D00-000000000000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published="0">
    <pageSetUpPr fitToPage="1"/>
  </sheetPr>
  <dimension ref="A1:M28"/>
  <sheetViews>
    <sheetView zoomScaleNormal="100" workbookViewId="0">
      <pane ySplit="3" topLeftCell="A7" activePane="bottomLeft" state="frozen"/>
      <selection activeCell="D1" sqref="D1"/>
      <selection pane="bottomLeft" activeCell="F1" sqref="F1:H1"/>
    </sheetView>
  </sheetViews>
  <sheetFormatPr defaultColWidth="9.21875" defaultRowHeight="13.2" x14ac:dyDescent="0.25"/>
  <cols>
    <col min="1" max="1" width="6.77734375" style="85" customWidth="1"/>
    <col min="2" max="3" width="8.77734375" style="41" customWidth="1"/>
    <col min="4" max="4" width="10.21875" style="41" customWidth="1"/>
    <col min="5" max="8" width="8.77734375" style="41" customWidth="1"/>
    <col min="9" max="9" width="9.21875" style="85"/>
    <col min="10" max="13" width="9.21875" style="85" customWidth="1"/>
    <col min="14" max="16384" width="9.21875" style="85"/>
  </cols>
  <sheetData>
    <row r="1" spans="1:13" ht="30" customHeight="1" x14ac:dyDescent="0.25">
      <c r="F1" s="160" t="s">
        <v>25</v>
      </c>
      <c r="G1" s="161"/>
      <c r="H1" s="161"/>
    </row>
    <row r="2" spans="1:13" ht="45" customHeight="1" x14ac:dyDescent="0.25">
      <c r="A2" s="162" t="s">
        <v>61</v>
      </c>
      <c r="B2" s="163"/>
      <c r="C2" s="163"/>
      <c r="D2" s="163"/>
      <c r="E2" s="163"/>
      <c r="F2" s="163"/>
      <c r="G2" s="163"/>
      <c r="H2" s="163"/>
    </row>
    <row r="3" spans="1:13" ht="30" customHeight="1" x14ac:dyDescent="0.25">
      <c r="A3" s="112"/>
      <c r="B3" s="113" t="s">
        <v>17</v>
      </c>
      <c r="C3" s="113" t="s">
        <v>18</v>
      </c>
      <c r="D3" s="113" t="s">
        <v>19</v>
      </c>
      <c r="E3" s="113" t="s">
        <v>20</v>
      </c>
      <c r="F3" s="113" t="s">
        <v>21</v>
      </c>
      <c r="G3" s="111" t="s">
        <v>22</v>
      </c>
      <c r="H3" s="111" t="s">
        <v>23</v>
      </c>
    </row>
    <row r="4" spans="1:13" ht="6" customHeight="1" x14ac:dyDescent="0.25">
      <c r="A4" s="115"/>
      <c r="B4" s="116"/>
      <c r="C4" s="116"/>
      <c r="D4" s="116"/>
      <c r="E4" s="116"/>
      <c r="F4" s="116"/>
      <c r="G4" s="58"/>
      <c r="H4" s="58"/>
    </row>
    <row r="5" spans="1:13" ht="12.75" customHeight="1" x14ac:dyDescent="0.25">
      <c r="A5" s="114">
        <v>2000</v>
      </c>
      <c r="B5" s="42">
        <v>100</v>
      </c>
      <c r="C5" s="42">
        <v>100</v>
      </c>
      <c r="D5" s="42">
        <v>100</v>
      </c>
      <c r="E5" s="42">
        <v>100</v>
      </c>
      <c r="F5" s="42">
        <v>100</v>
      </c>
      <c r="G5" s="42">
        <v>100</v>
      </c>
      <c r="H5" s="42">
        <v>100</v>
      </c>
      <c r="J5" s="49"/>
      <c r="K5" s="49"/>
      <c r="L5" s="49"/>
      <c r="M5" s="49"/>
    </row>
    <row r="6" spans="1:13" ht="12.75" customHeight="1" x14ac:dyDescent="0.25">
      <c r="A6" s="114">
        <v>2001</v>
      </c>
      <c r="B6" s="42">
        <v>97.648732636938874</v>
      </c>
      <c r="C6" s="42">
        <v>100.52075418508414</v>
      </c>
      <c r="D6" s="42">
        <v>97.648732636938874</v>
      </c>
      <c r="E6" s="42">
        <v>108.49859181882093</v>
      </c>
      <c r="F6" s="42">
        <v>97.648732636938874</v>
      </c>
      <c r="G6" s="42">
        <v>97.648732636938874</v>
      </c>
      <c r="H6" s="42">
        <v>122.06091579617357</v>
      </c>
      <c r="J6" s="49"/>
      <c r="K6" s="49"/>
    </row>
    <row r="7" spans="1:13" ht="12.75" customHeight="1" x14ac:dyDescent="0.25">
      <c r="A7" s="114">
        <v>2002</v>
      </c>
      <c r="B7" s="42">
        <v>95.587319039765433</v>
      </c>
      <c r="C7" s="42">
        <v>98.398710776229137</v>
      </c>
      <c r="D7" s="42">
        <v>95.587319039765447</v>
      </c>
      <c r="E7" s="42">
        <v>84.966505813124812</v>
      </c>
      <c r="F7" s="42">
        <v>95.587319039765461</v>
      </c>
      <c r="G7" s="42">
        <v>95.587319039765447</v>
      </c>
      <c r="H7" s="42">
        <v>119.48414879970682</v>
      </c>
      <c r="J7" s="49"/>
      <c r="K7" s="49"/>
    </row>
    <row r="8" spans="1:13" ht="12.75" customHeight="1" x14ac:dyDescent="0.25">
      <c r="A8" s="114">
        <v>2003</v>
      </c>
      <c r="B8" s="42">
        <v>93.779439790011139</v>
      </c>
      <c r="C8" s="42">
        <v>96.537658607364435</v>
      </c>
      <c r="D8" s="42">
        <v>93.779439790011153</v>
      </c>
      <c r="E8" s="42">
        <v>83.359502035565441</v>
      </c>
      <c r="F8" s="42">
        <v>103.15738376901227</v>
      </c>
      <c r="G8" s="42">
        <v>78.149533158342621</v>
      </c>
      <c r="H8" s="42">
        <v>105.50186976376254</v>
      </c>
      <c r="J8" s="49"/>
      <c r="K8" s="49"/>
    </row>
    <row r="9" spans="1:13" ht="12.75" customHeight="1" x14ac:dyDescent="0.25">
      <c r="A9" s="114">
        <v>2004</v>
      </c>
      <c r="B9" s="42">
        <v>93.433402593680597</v>
      </c>
      <c r="C9" s="42">
        <v>96.181443846435926</v>
      </c>
      <c r="D9" s="42">
        <v>93.433402593680597</v>
      </c>
      <c r="E9" s="42">
        <v>83.051913416604961</v>
      </c>
      <c r="F9" s="42">
        <v>93.433402593680597</v>
      </c>
      <c r="G9" s="42">
        <v>75.992500776193566</v>
      </c>
      <c r="H9" s="42">
        <v>105.11257791789068</v>
      </c>
      <c r="J9" s="49"/>
      <c r="K9" s="49"/>
    </row>
    <row r="10" spans="1:13" ht="12.75" customHeight="1" x14ac:dyDescent="0.25">
      <c r="A10" s="114">
        <v>2005</v>
      </c>
      <c r="B10" s="42">
        <v>93.010235013016668</v>
      </c>
      <c r="C10" s="42">
        <v>109.42380589766667</v>
      </c>
      <c r="D10" s="42">
        <v>93.010235013016668</v>
      </c>
      <c r="E10" s="42">
        <v>82.675764456014775</v>
      </c>
      <c r="F10" s="42">
        <v>111.61228201562</v>
      </c>
      <c r="G10" s="42">
        <v>62.00682334201111</v>
      </c>
      <c r="H10" s="42">
        <v>69.757676259762491</v>
      </c>
      <c r="J10" s="49"/>
      <c r="K10" s="49"/>
    </row>
    <row r="11" spans="1:13" ht="12.75" customHeight="1" x14ac:dyDescent="0.25">
      <c r="A11" s="114">
        <v>2006</v>
      </c>
      <c r="B11" s="42">
        <v>91.763422700724774</v>
      </c>
      <c r="C11" s="42">
        <v>107.95696788320566</v>
      </c>
      <c r="D11" s="42">
        <v>91.763422700724789</v>
      </c>
      <c r="E11" s="42">
        <v>81.567486845088681</v>
      </c>
      <c r="F11" s="42">
        <v>91.763422700724789</v>
      </c>
      <c r="G11" s="42">
        <v>61.175615133816528</v>
      </c>
      <c r="H11" s="42">
        <v>97.49863661952007</v>
      </c>
      <c r="J11" s="49"/>
      <c r="K11" s="49"/>
    </row>
    <row r="12" spans="1:13" ht="12.75" customHeight="1" x14ac:dyDescent="0.25">
      <c r="A12" s="114">
        <v>2007</v>
      </c>
      <c r="B12" s="42">
        <v>89.776599772813313</v>
      </c>
      <c r="C12" s="42">
        <v>105.61952914448629</v>
      </c>
      <c r="D12" s="42">
        <v>80.798939795531993</v>
      </c>
      <c r="E12" s="42">
        <v>79.801422020278494</v>
      </c>
      <c r="F12" s="42">
        <v>89.776599772813341</v>
      </c>
      <c r="G12" s="42">
        <v>59.851066515208885</v>
      </c>
      <c r="H12" s="42">
        <v>112.22074971601666</v>
      </c>
      <c r="J12" s="49"/>
      <c r="K12" s="49"/>
    </row>
    <row r="13" spans="1:13" ht="12.75" customHeight="1" x14ac:dyDescent="0.25">
      <c r="A13" s="114">
        <v>2008</v>
      </c>
      <c r="B13" s="42">
        <v>86.792013311148082</v>
      </c>
      <c r="C13" s="42">
        <v>114.87178232357836</v>
      </c>
      <c r="D13" s="42">
        <v>86.792013311148082</v>
      </c>
      <c r="E13" s="42">
        <v>81.970234793862062</v>
      </c>
      <c r="F13" s="42">
        <v>86.792013311148096</v>
      </c>
      <c r="G13" s="42">
        <v>60.754409317803656</v>
      </c>
      <c r="H13" s="42">
        <v>121.50881863560731</v>
      </c>
      <c r="J13" s="49"/>
      <c r="K13" s="49"/>
    </row>
    <row r="14" spans="1:13" ht="12.75" customHeight="1" x14ac:dyDescent="0.25">
      <c r="A14" s="114">
        <v>2009</v>
      </c>
      <c r="B14" s="42">
        <v>89.405120230092649</v>
      </c>
      <c r="C14" s="42">
        <v>128.27133461993208</v>
      </c>
      <c r="D14" s="42">
        <v>87.224507541553791</v>
      </c>
      <c r="E14" s="42">
        <v>77.532895592492252</v>
      </c>
      <c r="F14" s="42">
        <v>95.946958295709194</v>
      </c>
      <c r="G14" s="42">
        <v>68.035115882411972</v>
      </c>
      <c r="H14" s="42">
        <v>122.11431055817532</v>
      </c>
      <c r="J14" s="49"/>
      <c r="K14" s="49"/>
    </row>
    <row r="15" spans="1:13" ht="12.75" customHeight="1" x14ac:dyDescent="0.25">
      <c r="A15" s="114">
        <v>2010</v>
      </c>
      <c r="B15" s="42">
        <v>102.39424571031839</v>
      </c>
      <c r="C15" s="42">
        <v>126.80401945550264</v>
      </c>
      <c r="D15" s="42">
        <v>86.226733229741782</v>
      </c>
      <c r="E15" s="42">
        <v>86.226733229741754</v>
      </c>
      <c r="F15" s="42">
        <v>94.84940655271599</v>
      </c>
      <c r="G15" s="42">
        <v>68.981386583793437</v>
      </c>
      <c r="H15" s="42">
        <v>131.49576817535623</v>
      </c>
      <c r="J15" s="49"/>
      <c r="K15" s="49"/>
    </row>
    <row r="16" spans="1:13" ht="12.75" customHeight="1" x14ac:dyDescent="0.25">
      <c r="A16" s="114">
        <v>2011</v>
      </c>
      <c r="B16" s="42">
        <v>104.68243264939154</v>
      </c>
      <c r="C16" s="42">
        <v>123.15580311693122</v>
      </c>
      <c r="D16" s="42">
        <v>83.745946119513221</v>
      </c>
      <c r="E16" s="42">
        <v>83.745946119513206</v>
      </c>
      <c r="F16" s="42">
        <v>83.745946119513221</v>
      </c>
      <c r="G16" s="42">
        <v>64.205225358293475</v>
      </c>
      <c r="H16" s="42">
        <v>130.85304081173942</v>
      </c>
      <c r="J16" s="49"/>
      <c r="K16" s="49"/>
    </row>
    <row r="17" spans="1:11" ht="12.75" customHeight="1" x14ac:dyDescent="0.25">
      <c r="A17" s="114">
        <v>2012</v>
      </c>
      <c r="B17" s="42">
        <v>103.75954805856145</v>
      </c>
      <c r="C17" s="42">
        <v>134.27706219343247</v>
      </c>
      <c r="D17" s="42">
        <v>83.007638446849143</v>
      </c>
      <c r="E17" s="42">
        <v>83.007638446849128</v>
      </c>
      <c r="F17" s="42">
        <v>91.308402291534065</v>
      </c>
      <c r="G17" s="42">
        <v>69.173032039040962</v>
      </c>
      <c r="H17" s="42">
        <v>124.51145767027371</v>
      </c>
      <c r="J17" s="49"/>
      <c r="K17" s="49"/>
    </row>
    <row r="18" spans="1:11" s="48" customFormat="1" ht="12.75" customHeight="1" x14ac:dyDescent="0.25">
      <c r="A18" s="45">
        <v>2013</v>
      </c>
      <c r="B18" s="42">
        <v>103.80580143921543</v>
      </c>
      <c r="C18" s="42">
        <v>122.12447228142993</v>
      </c>
      <c r="D18" s="42">
        <v>83.04464115137236</v>
      </c>
      <c r="E18" s="42">
        <v>83.044641151372318</v>
      </c>
      <c r="F18" s="42">
        <v>99.653569381646818</v>
      </c>
      <c r="G18" s="42">
        <v>60.89940351100639</v>
      </c>
      <c r="H18" s="42">
        <v>207.61160287843086</v>
      </c>
      <c r="J18" s="49"/>
      <c r="K18" s="49"/>
    </row>
    <row r="19" spans="1:11" s="48" customFormat="1" ht="12.75" customHeight="1" x14ac:dyDescent="0.25">
      <c r="A19" s="45">
        <v>2014</v>
      </c>
      <c r="B19" s="42">
        <v>109.19427254457878</v>
      </c>
      <c r="C19" s="42">
        <v>146.81582863136643</v>
      </c>
      <c r="D19" s="42">
        <v>83.195636224440989</v>
      </c>
      <c r="E19" s="42">
        <v>83.19563622444096</v>
      </c>
      <c r="F19" s="42">
        <v>91.515199846885082</v>
      </c>
      <c r="G19" s="42">
        <v>69.329696853700824</v>
      </c>
      <c r="H19" s="42">
        <v>51.997272640275604</v>
      </c>
      <c r="J19" s="49"/>
      <c r="K19" s="49"/>
    </row>
    <row r="20" spans="1:11" s="48" customFormat="1" ht="12.75" customHeight="1" x14ac:dyDescent="0.25">
      <c r="A20" s="45">
        <v>2015</v>
      </c>
      <c r="B20" s="42">
        <v>104.04100845699698</v>
      </c>
      <c r="C20" s="42">
        <v>146.88142370399575</v>
      </c>
      <c r="D20" s="42">
        <v>83.232806765597573</v>
      </c>
      <c r="E20" s="42">
        <v>83.232806765597559</v>
      </c>
      <c r="F20" s="42">
        <v>95.717727780437215</v>
      </c>
      <c r="G20" s="42">
        <v>62.424605074198183</v>
      </c>
      <c r="H20" s="42">
        <v>117.0461345141216</v>
      </c>
      <c r="J20" s="49"/>
      <c r="K20" s="49"/>
    </row>
    <row r="21" spans="1:11" s="48" customFormat="1" ht="12.75" customHeight="1" x14ac:dyDescent="0.25">
      <c r="A21" s="45">
        <v>2016</v>
      </c>
      <c r="B21" s="42">
        <v>103.02831589925098</v>
      </c>
      <c r="C21" s="42">
        <v>133.33076175197192</v>
      </c>
      <c r="D21" s="42">
        <v>82.42265271940083</v>
      </c>
      <c r="E21" s="42">
        <v>82.422652719400787</v>
      </c>
      <c r="F21" s="42">
        <v>82.422652719400816</v>
      </c>
      <c r="G21" s="42">
        <v>58.382712342908917</v>
      </c>
      <c r="H21" s="42">
        <v>122.34612513036058</v>
      </c>
      <c r="J21" s="49"/>
      <c r="K21" s="49"/>
    </row>
    <row r="22" spans="1:11" s="48" customFormat="1" ht="12.75" customHeight="1" x14ac:dyDescent="0.25">
      <c r="A22" s="45">
        <v>2017</v>
      </c>
      <c r="B22" s="42">
        <v>101.21154264071282</v>
      </c>
      <c r="C22" s="42">
        <v>125.02602326205702</v>
      </c>
      <c r="D22" s="42">
        <v>80.969234112570248</v>
      </c>
      <c r="E22" s="42">
        <v>80.96923411257022</v>
      </c>
      <c r="F22" s="42">
        <v>66.516225823476447</v>
      </c>
      <c r="G22" s="42">
        <v>59.377438349218181</v>
      </c>
      <c r="H22" s="42">
        <v>113.86298547080192</v>
      </c>
      <c r="J22" s="49"/>
      <c r="K22" s="49"/>
    </row>
    <row r="23" spans="1:11" s="48" customFormat="1" ht="12.75" customHeight="1" x14ac:dyDescent="0.25">
      <c r="A23" s="45">
        <v>2018</v>
      </c>
      <c r="B23" s="42">
        <v>99.272990255785658</v>
      </c>
      <c r="C23" s="42">
        <v>140.15010389052094</v>
      </c>
      <c r="D23" s="42">
        <v>76.241656516443385</v>
      </c>
      <c r="E23" s="42">
        <v>79.418392204628503</v>
      </c>
      <c r="F23" s="42">
        <v>65.520173568818535</v>
      </c>
      <c r="G23" s="42">
        <v>79.418392204628503</v>
      </c>
      <c r="H23" s="42">
        <v>124.09123781973204</v>
      </c>
      <c r="J23" s="49"/>
      <c r="K23" s="49"/>
    </row>
    <row r="24" spans="1:11" s="48" customFormat="1" ht="12.75" customHeight="1" x14ac:dyDescent="0.25">
      <c r="A24" s="45">
        <v>2019</v>
      </c>
      <c r="B24" s="42">
        <v>97.532609346018063</v>
      </c>
      <c r="C24" s="42">
        <v>131.95588323284798</v>
      </c>
      <c r="D24" s="42">
        <v>62.420869981451567</v>
      </c>
      <c r="E24" s="42">
        <v>77.592609213054359</v>
      </c>
      <c r="F24" s="42">
        <v>62.420869981451567</v>
      </c>
      <c r="G24" s="42">
        <v>78.026087476814467</v>
      </c>
      <c r="H24" s="42">
        <v>102.40923981331898</v>
      </c>
      <c r="J24" s="49"/>
      <c r="K24" s="49"/>
    </row>
    <row r="25" spans="1:11" s="48" customFormat="1" ht="12.75" customHeight="1" x14ac:dyDescent="0.25">
      <c r="A25" s="45">
        <v>2020</v>
      </c>
      <c r="B25" s="42">
        <v>121.31329632055252</v>
      </c>
      <c r="C25" s="42">
        <v>142.721525083003</v>
      </c>
      <c r="D25" s="42">
        <v>62.112407716122888</v>
      </c>
      <c r="E25" s="42">
        <v>77.640509645153585</v>
      </c>
      <c r="F25" s="42">
        <v>62.112407716122888</v>
      </c>
      <c r="G25" s="42">
        <v>77.640509645153614</v>
      </c>
      <c r="H25" s="42">
        <v>109.18196668849724</v>
      </c>
      <c r="J25" s="49"/>
      <c r="K25" s="49"/>
    </row>
    <row r="26" spans="1:11" s="48" customFormat="1" ht="12.75" customHeight="1" x14ac:dyDescent="0.25">
      <c r="A26" s="45">
        <v>2021</v>
      </c>
      <c r="B26" s="42">
        <v>107.34407325388268</v>
      </c>
      <c r="C26" s="42">
        <v>139.69816925284059</v>
      </c>
      <c r="D26" s="42">
        <v>60.796643258836227</v>
      </c>
      <c r="E26" s="42">
        <v>75.995804073545258</v>
      </c>
      <c r="F26" s="42">
        <v>68.39622366619075</v>
      </c>
      <c r="G26" s="42">
        <v>75.995804073545287</v>
      </c>
      <c r="H26" s="42">
        <v>142.49213263789738</v>
      </c>
      <c r="J26" s="49"/>
      <c r="K26" s="49"/>
    </row>
    <row r="27" spans="1:11" ht="6" customHeight="1" x14ac:dyDescent="0.25">
      <c r="A27" s="47"/>
      <c r="B27" s="51"/>
      <c r="C27" s="51"/>
      <c r="D27" s="51"/>
      <c r="E27" s="51"/>
      <c r="F27" s="51"/>
      <c r="G27" s="51"/>
      <c r="H27" s="51"/>
    </row>
    <row r="28" spans="1:11" ht="15" customHeight="1" x14ac:dyDescent="0.3">
      <c r="A28" s="158" t="s">
        <v>24</v>
      </c>
      <c r="B28" s="159"/>
      <c r="C28" s="159"/>
      <c r="D28" s="159"/>
      <c r="E28" s="159"/>
      <c r="F28" s="159"/>
      <c r="G28" s="164"/>
      <c r="H28" s="164"/>
    </row>
  </sheetData>
  <mergeCells count="3">
    <mergeCell ref="F1:H1"/>
    <mergeCell ref="A2:H2"/>
    <mergeCell ref="A28:H28"/>
  </mergeCells>
  <hyperlinks>
    <hyperlink ref="F1:H1" location="Innehåll!A1" display="Till innehållsförteckningen" xr:uid="{00000000-0004-0000-0E00-000000000000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published="0">
    <pageSetUpPr fitToPage="1"/>
  </sheetPr>
  <dimension ref="A1:L24"/>
  <sheetViews>
    <sheetView workbookViewId="0">
      <pane ySplit="4" topLeftCell="A5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1" width="9.21875" style="28"/>
    <col min="12" max="12" width="9.5546875" style="28" bestFit="1" customWidth="1"/>
    <col min="13" max="16384" width="9.21875" style="28"/>
  </cols>
  <sheetData>
    <row r="1" spans="1:12" ht="32.25" customHeight="1" x14ac:dyDescent="0.25">
      <c r="I1" s="50" t="s">
        <v>25</v>
      </c>
    </row>
    <row r="2" spans="1:12" ht="30" customHeight="1" x14ac:dyDescent="0.25">
      <c r="A2" s="144" t="s">
        <v>88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15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2" ht="12.75" customHeight="1" x14ac:dyDescent="0.25">
      <c r="A6" s="18">
        <v>2010</v>
      </c>
      <c r="B6" s="19">
        <v>41</v>
      </c>
      <c r="C6" s="19">
        <v>27</v>
      </c>
      <c r="D6" s="30">
        <f>(C6/B6)*100</f>
        <v>65.853658536585371</v>
      </c>
      <c r="E6" s="19">
        <v>20000</v>
      </c>
      <c r="F6" s="19" t="s">
        <v>1</v>
      </c>
      <c r="G6" s="19">
        <v>55000</v>
      </c>
      <c r="H6" s="19">
        <v>35148.15</v>
      </c>
      <c r="I6" s="19">
        <v>35000</v>
      </c>
      <c r="J6" s="44">
        <v>39711.87225179356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23</v>
      </c>
      <c r="D7" s="30">
        <f t="shared" ref="D7:D12" si="0">(C7/B7)*100</f>
        <v>54.761904761904766</v>
      </c>
      <c r="E7" s="19">
        <v>25000</v>
      </c>
      <c r="F7" s="19" t="s">
        <v>1</v>
      </c>
      <c r="G7" s="19">
        <v>60000</v>
      </c>
      <c r="H7" s="19">
        <v>36717.39</v>
      </c>
      <c r="I7" s="19">
        <v>37500</v>
      </c>
      <c r="J7" s="44">
        <v>41324.294383970715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>
        <v>22</v>
      </c>
      <c r="D8" s="30">
        <f t="shared" si="0"/>
        <v>52.380952380952387</v>
      </c>
      <c r="E8" s="19">
        <v>17500</v>
      </c>
      <c r="F8" s="19" t="s">
        <v>1</v>
      </c>
      <c r="G8" s="19">
        <v>50000</v>
      </c>
      <c r="H8" s="19">
        <v>36590.910000000003</v>
      </c>
      <c r="I8" s="19">
        <v>36250</v>
      </c>
      <c r="J8" s="44">
        <v>39594.645130490135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25</v>
      </c>
      <c r="D9" s="30">
        <f t="shared" si="0"/>
        <v>59.523809523809526</v>
      </c>
      <c r="E9" s="19">
        <v>24000</v>
      </c>
      <c r="F9" s="19" t="s">
        <v>1</v>
      </c>
      <c r="G9" s="19">
        <v>80000</v>
      </c>
      <c r="H9" s="19">
        <v>43960</v>
      </c>
      <c r="I9" s="19">
        <v>40000</v>
      </c>
      <c r="J9" s="44">
        <v>43710.119085525053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19</v>
      </c>
      <c r="D10" s="30">
        <f t="shared" si="0"/>
        <v>46.341463414634148</v>
      </c>
      <c r="E10" s="19">
        <v>30000</v>
      </c>
      <c r="F10" s="19" t="s">
        <v>1</v>
      </c>
      <c r="G10" s="19">
        <v>55000</v>
      </c>
      <c r="H10" s="19">
        <v>47763.15789473684</v>
      </c>
      <c r="I10" s="19">
        <v>40000</v>
      </c>
      <c r="J10" s="44">
        <v>43789.594564419916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32</v>
      </c>
      <c r="D11" s="30">
        <f t="shared" si="0"/>
        <v>68.085106382978722</v>
      </c>
      <c r="E11" s="19">
        <v>27500</v>
      </c>
      <c r="F11" s="19" t="s">
        <v>1</v>
      </c>
      <c r="G11" s="19">
        <v>80000</v>
      </c>
      <c r="H11" s="19">
        <v>48203.13</v>
      </c>
      <c r="I11" s="19">
        <v>45000</v>
      </c>
      <c r="J11" s="44">
        <v>49285.303973192909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28</v>
      </c>
      <c r="D12" s="30">
        <f t="shared" si="0"/>
        <v>57.142857142857139</v>
      </c>
      <c r="E12" s="19">
        <v>13000</v>
      </c>
      <c r="F12" s="19" t="s">
        <v>1</v>
      </c>
      <c r="G12" s="19">
        <v>85000</v>
      </c>
      <c r="H12" s="19">
        <v>43794.642857142855</v>
      </c>
      <c r="I12" s="19">
        <v>45000</v>
      </c>
      <c r="J12" s="44">
        <v>48805.581013178264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35</v>
      </c>
      <c r="D13" s="30">
        <f t="shared" ref="D13" si="1">(C13/B13)*100</f>
        <v>64.81481481481481</v>
      </c>
      <c r="E13" s="44">
        <v>25000</v>
      </c>
      <c r="F13" s="19" t="s">
        <v>1</v>
      </c>
      <c r="G13" s="44">
        <v>80000</v>
      </c>
      <c r="H13" s="44">
        <v>47383.31</v>
      </c>
      <c r="I13" s="44">
        <v>45000</v>
      </c>
      <c r="J13" s="44">
        <v>47944.95669181335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43</v>
      </c>
      <c r="D14" s="30">
        <f t="shared" ref="D14" si="2">(C14/B14)*100</f>
        <v>81.132075471698116</v>
      </c>
      <c r="E14" s="44">
        <v>25000</v>
      </c>
      <c r="F14" s="19" t="s">
        <v>1</v>
      </c>
      <c r="G14" s="44">
        <v>80000</v>
      </c>
      <c r="H14" s="44">
        <v>45842</v>
      </c>
      <c r="I14" s="44">
        <v>42500</v>
      </c>
      <c r="J14" s="44">
        <v>44414.052984165653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25">
        <v>37</v>
      </c>
      <c r="D15" s="30">
        <f t="shared" ref="D15" si="3">(C15/B15)*100</f>
        <v>75.510204081632651</v>
      </c>
      <c r="E15" s="44">
        <v>10000</v>
      </c>
      <c r="F15" s="19" t="s">
        <v>1</v>
      </c>
      <c r="G15" s="44">
        <v>60000</v>
      </c>
      <c r="H15" s="44">
        <v>35977</v>
      </c>
      <c r="I15" s="44">
        <v>35000</v>
      </c>
      <c r="J15" s="44">
        <v>35935.050559444739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43</v>
      </c>
      <c r="D16" s="30">
        <v>81.132075471698116</v>
      </c>
      <c r="E16" s="44">
        <v>30000</v>
      </c>
      <c r="F16" s="19" t="s">
        <v>1</v>
      </c>
      <c r="G16" s="44">
        <v>90000</v>
      </c>
      <c r="H16" s="44">
        <v>53325.58</v>
      </c>
      <c r="I16" s="44">
        <v>52500</v>
      </c>
      <c r="J16" s="44">
        <v>53636.208025720407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>
        <v>37</v>
      </c>
      <c r="D17" s="30">
        <v>72.549019607843135</v>
      </c>
      <c r="E17" s="44">
        <v>30000</v>
      </c>
      <c r="F17" s="19" t="s">
        <v>1</v>
      </c>
      <c r="G17" s="44">
        <v>70000</v>
      </c>
      <c r="H17" s="44">
        <v>50805.41</v>
      </c>
      <c r="I17" s="44">
        <v>50000</v>
      </c>
      <c r="J17" s="44">
        <v>50000</v>
      </c>
      <c r="K17" s="44"/>
      <c r="L17" s="73"/>
    </row>
    <row r="18" spans="1:12" ht="6" customHeight="1" x14ac:dyDescent="0.25">
      <c r="A18" s="35"/>
      <c r="B18" s="69"/>
      <c r="C18" s="69"/>
      <c r="D18" s="69"/>
      <c r="E18" s="69"/>
      <c r="F18" s="69"/>
      <c r="G18" s="69"/>
      <c r="H18" s="69"/>
      <c r="I18" s="69"/>
      <c r="J18" s="69"/>
    </row>
    <row r="19" spans="1:12" ht="15" customHeight="1" x14ac:dyDescent="0.25">
      <c r="A19" s="145" t="s">
        <v>24</v>
      </c>
      <c r="B19" s="146"/>
      <c r="C19" s="146"/>
      <c r="D19" s="146"/>
      <c r="E19" s="146"/>
      <c r="F19" s="146"/>
      <c r="G19" s="146"/>
      <c r="H19" s="146"/>
      <c r="I19" s="146"/>
      <c r="J19" s="146"/>
    </row>
    <row r="20" spans="1:12" x14ac:dyDescent="0.25">
      <c r="J20" s="91"/>
    </row>
    <row r="21" spans="1:12" x14ac:dyDescent="0.25">
      <c r="J21" s="91"/>
    </row>
    <row r="22" spans="1:12" x14ac:dyDescent="0.25">
      <c r="A22" s="43"/>
      <c r="B22" s="30"/>
    </row>
    <row r="23" spans="1:12" x14ac:dyDescent="0.25">
      <c r="A23" s="43"/>
      <c r="B23" s="30"/>
    </row>
    <row r="24" spans="1:12" x14ac:dyDescent="0.25">
      <c r="J24" s="91"/>
    </row>
  </sheetData>
  <mergeCells count="7">
    <mergeCell ref="A19:J19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0F00-000000000000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published="0">
    <pageSetUpPr fitToPage="1"/>
  </sheetPr>
  <dimension ref="A1:L19"/>
  <sheetViews>
    <sheetView workbookViewId="0">
      <pane ySplit="4" topLeftCell="A5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6384" width="9.21875" style="28"/>
  </cols>
  <sheetData>
    <row r="1" spans="1:12" ht="32.25" customHeight="1" x14ac:dyDescent="0.25">
      <c r="I1" s="92" t="s">
        <v>25</v>
      </c>
    </row>
    <row r="2" spans="1:12" ht="45" customHeight="1" x14ac:dyDescent="0.25">
      <c r="A2" s="144" t="s">
        <v>89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15" customHeight="1" x14ac:dyDescent="0.25">
      <c r="A4" s="17"/>
      <c r="B4" s="149"/>
      <c r="C4" s="95" t="s">
        <v>0</v>
      </c>
      <c r="D4" s="95" t="s">
        <v>4</v>
      </c>
      <c r="E4" s="149"/>
      <c r="F4" s="149"/>
      <c r="G4" s="149"/>
      <c r="H4" s="95" t="s">
        <v>6</v>
      </c>
      <c r="I4" s="95" t="s">
        <v>7</v>
      </c>
      <c r="J4" s="149"/>
    </row>
    <row r="5" spans="1:12" ht="6" customHeight="1" x14ac:dyDescent="0.25">
      <c r="A5" s="15"/>
      <c r="B5" s="94"/>
      <c r="C5" s="94"/>
      <c r="D5" s="94"/>
      <c r="E5" s="94"/>
      <c r="F5" s="94"/>
      <c r="G5" s="94"/>
      <c r="H5" s="94"/>
      <c r="I5" s="94"/>
      <c r="J5" s="94"/>
    </row>
    <row r="6" spans="1:12" ht="12.75" customHeight="1" x14ac:dyDescent="0.25">
      <c r="A6" s="18">
        <v>2010</v>
      </c>
      <c r="B6" s="19">
        <v>41</v>
      </c>
      <c r="C6" s="19">
        <v>16</v>
      </c>
      <c r="D6" s="72">
        <f t="shared" ref="D6:D14" si="0">(C6/B6)*100</f>
        <v>39.024390243902438</v>
      </c>
      <c r="E6" s="21">
        <v>20000</v>
      </c>
      <c r="F6" s="21" t="s">
        <v>1</v>
      </c>
      <c r="G6" s="21">
        <v>60000</v>
      </c>
      <c r="H6" s="21">
        <v>41093.75</v>
      </c>
      <c r="I6" s="21">
        <v>37500</v>
      </c>
      <c r="J6" s="37">
        <v>42548.434555493106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11</v>
      </c>
      <c r="D7" s="72">
        <f t="shared" si="0"/>
        <v>26.190476190476193</v>
      </c>
      <c r="E7" s="21">
        <v>27500</v>
      </c>
      <c r="F7" s="21" t="s">
        <v>1</v>
      </c>
      <c r="G7" s="21">
        <v>60000</v>
      </c>
      <c r="H7" s="21">
        <v>38954.550000000003</v>
      </c>
      <c r="I7" s="21">
        <v>35000</v>
      </c>
      <c r="J7" s="37">
        <v>38569.341425039333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>
        <v>15</v>
      </c>
      <c r="D8" s="72">
        <f t="shared" si="0"/>
        <v>35.714285714285715</v>
      </c>
      <c r="E8" s="21">
        <v>16500</v>
      </c>
      <c r="F8" s="21" t="s">
        <v>1</v>
      </c>
      <c r="G8" s="21">
        <v>70000</v>
      </c>
      <c r="H8" s="21">
        <v>41933.33</v>
      </c>
      <c r="I8" s="21">
        <v>40000</v>
      </c>
      <c r="J8" s="37">
        <v>43690.642902609805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18</v>
      </c>
      <c r="D9" s="72">
        <f t="shared" si="0"/>
        <v>42.857142857142854</v>
      </c>
      <c r="E9" s="21">
        <v>24000</v>
      </c>
      <c r="F9" s="21" t="s">
        <v>1</v>
      </c>
      <c r="G9" s="21">
        <v>60000</v>
      </c>
      <c r="H9" s="21">
        <v>45666.67</v>
      </c>
      <c r="I9" s="21">
        <v>50000</v>
      </c>
      <c r="J9" s="37">
        <v>54637.648856906315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17</v>
      </c>
      <c r="D10" s="72">
        <f t="shared" si="0"/>
        <v>41.463414634146339</v>
      </c>
      <c r="E10" s="37">
        <v>34000</v>
      </c>
      <c r="F10" s="37" t="s">
        <v>1</v>
      </c>
      <c r="G10" s="37">
        <v>90000</v>
      </c>
      <c r="H10" s="37">
        <v>53911.76470588235</v>
      </c>
      <c r="I10" s="37">
        <v>55000</v>
      </c>
      <c r="J10" s="37">
        <v>60210.692526077386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30</v>
      </c>
      <c r="D11" s="72">
        <f t="shared" si="0"/>
        <v>63.829787234042556</v>
      </c>
      <c r="E11" s="37">
        <v>27500</v>
      </c>
      <c r="F11" s="37" t="s">
        <v>1</v>
      </c>
      <c r="G11" s="37">
        <v>90000</v>
      </c>
      <c r="H11" s="37">
        <v>53500</v>
      </c>
      <c r="I11" s="37">
        <v>50000</v>
      </c>
      <c r="J11" s="37">
        <v>54761.448859103235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27</v>
      </c>
      <c r="D12" s="72">
        <f t="shared" si="0"/>
        <v>55.102040816326522</v>
      </c>
      <c r="E12" s="37">
        <v>14000</v>
      </c>
      <c r="F12" s="37" t="s">
        <v>1</v>
      </c>
      <c r="G12" s="37">
        <v>76000</v>
      </c>
      <c r="H12" s="37">
        <v>48546.296296296299</v>
      </c>
      <c r="I12" s="37">
        <v>50000</v>
      </c>
      <c r="J12" s="37">
        <v>54228.423347975855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30</v>
      </c>
      <c r="D13" s="72">
        <f t="shared" si="0"/>
        <v>55.555555555555557</v>
      </c>
      <c r="E13" s="37">
        <v>10000</v>
      </c>
      <c r="F13" s="37" t="s">
        <v>1</v>
      </c>
      <c r="G13" s="37">
        <v>75000</v>
      </c>
      <c r="H13" s="37">
        <v>53933.33</v>
      </c>
      <c r="I13" s="37">
        <v>54500</v>
      </c>
      <c r="J13" s="37">
        <v>58066.669771196168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39</v>
      </c>
      <c r="D14" s="72">
        <f t="shared" si="0"/>
        <v>73.584905660377359</v>
      </c>
      <c r="E14" s="37">
        <v>30000</v>
      </c>
      <c r="F14" s="37" t="s">
        <v>1</v>
      </c>
      <c r="G14" s="37">
        <v>75000</v>
      </c>
      <c r="H14" s="37">
        <v>52641</v>
      </c>
      <c r="I14" s="37">
        <v>55000</v>
      </c>
      <c r="J14" s="37">
        <v>57477.009744214374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25">
        <v>31</v>
      </c>
      <c r="D15" s="72">
        <f t="shared" ref="D15" si="1">(C15/B15)*100</f>
        <v>63.265306122448983</v>
      </c>
      <c r="E15" s="37">
        <v>27500</v>
      </c>
      <c r="F15" s="37" t="s">
        <v>1</v>
      </c>
      <c r="G15" s="37">
        <v>90000</v>
      </c>
      <c r="H15" s="37">
        <v>48710</v>
      </c>
      <c r="I15" s="37">
        <v>45000</v>
      </c>
      <c r="J15" s="37">
        <v>46202.207862143237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32</v>
      </c>
      <c r="D16" s="72">
        <v>60.377358490566039</v>
      </c>
      <c r="E16" s="37">
        <v>30000</v>
      </c>
      <c r="F16" s="37" t="s">
        <v>1</v>
      </c>
      <c r="G16" s="37">
        <v>80000</v>
      </c>
      <c r="H16" s="37">
        <v>55021.88</v>
      </c>
      <c r="I16" s="37">
        <v>57500</v>
      </c>
      <c r="J16" s="37">
        <v>58744.418313884249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>
        <v>28</v>
      </c>
      <c r="D17" s="30">
        <v>54.901960784313729</v>
      </c>
      <c r="E17" s="44">
        <v>35000</v>
      </c>
      <c r="F17" s="19" t="s">
        <v>1</v>
      </c>
      <c r="G17" s="44">
        <v>70000</v>
      </c>
      <c r="H17" s="44">
        <v>57310.71</v>
      </c>
      <c r="I17" s="44">
        <v>60000</v>
      </c>
      <c r="J17" s="44">
        <v>60000</v>
      </c>
      <c r="K17" s="44"/>
      <c r="L17" s="73"/>
    </row>
    <row r="18" spans="1:12" ht="6" customHeight="1" x14ac:dyDescent="0.25">
      <c r="A18" s="35"/>
      <c r="B18" s="75"/>
      <c r="C18" s="75"/>
      <c r="D18" s="75"/>
      <c r="E18" s="75"/>
      <c r="F18" s="75"/>
      <c r="G18" s="75"/>
      <c r="H18" s="75"/>
      <c r="I18" s="75"/>
      <c r="J18" s="75"/>
    </row>
    <row r="19" spans="1:12" ht="15" customHeight="1" x14ac:dyDescent="0.25">
      <c r="A19" s="145" t="s">
        <v>24</v>
      </c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7">
    <mergeCell ref="A19:J19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000-000000000000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>
    <pageSetUpPr fitToPage="1"/>
  </sheetPr>
  <dimension ref="A1:L19"/>
  <sheetViews>
    <sheetView zoomScaleNormal="100" workbookViewId="0">
      <pane ySplit="4" topLeftCell="A5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6384" width="9.21875" style="28"/>
  </cols>
  <sheetData>
    <row r="1" spans="1:12" ht="32.25" customHeight="1" x14ac:dyDescent="0.25">
      <c r="I1" s="50" t="s">
        <v>25</v>
      </c>
    </row>
    <row r="2" spans="1:12" ht="45" customHeight="1" x14ac:dyDescent="0.25">
      <c r="A2" s="144" t="s">
        <v>90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15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2" ht="12.75" customHeight="1" x14ac:dyDescent="0.25">
      <c r="A6" s="18">
        <v>2010</v>
      </c>
      <c r="B6" s="19">
        <v>41</v>
      </c>
      <c r="C6" s="19">
        <v>5</v>
      </c>
      <c r="D6" s="72">
        <f t="shared" ref="D6:D12" si="0">(C6/B6)*100</f>
        <v>12.195121951219512</v>
      </c>
      <c r="E6" s="21">
        <v>200000</v>
      </c>
      <c r="F6" s="21" t="s">
        <v>1</v>
      </c>
      <c r="G6" s="21">
        <v>450000</v>
      </c>
      <c r="H6" s="21">
        <v>320000</v>
      </c>
      <c r="I6" s="21">
        <v>300000</v>
      </c>
      <c r="J6" s="37">
        <v>340387.47644394485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5</v>
      </c>
      <c r="D7" s="72">
        <f t="shared" si="0"/>
        <v>11.904761904761903</v>
      </c>
      <c r="E7" s="21">
        <v>250000</v>
      </c>
      <c r="F7" s="21" t="s">
        <v>1</v>
      </c>
      <c r="G7" s="21">
        <v>375000</v>
      </c>
      <c r="H7" s="21">
        <v>325000</v>
      </c>
      <c r="I7" s="21">
        <v>350000</v>
      </c>
      <c r="J7" s="37">
        <v>385693.41425039334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>
        <v>5</v>
      </c>
      <c r="D8" s="72">
        <f t="shared" si="0"/>
        <v>11.904761904761903</v>
      </c>
      <c r="E8" s="21">
        <v>250000</v>
      </c>
      <c r="F8" s="21" t="s">
        <v>1</v>
      </c>
      <c r="G8" s="21">
        <v>500000</v>
      </c>
      <c r="H8" s="21">
        <v>354000</v>
      </c>
      <c r="I8" s="21">
        <v>300000</v>
      </c>
      <c r="J8" s="37">
        <v>327679.82176957355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3</v>
      </c>
      <c r="D9" s="72">
        <f t="shared" si="0"/>
        <v>7.1428571428571423</v>
      </c>
      <c r="E9" s="21">
        <v>300000</v>
      </c>
      <c r="F9" s="21" t="s">
        <v>1</v>
      </c>
      <c r="G9" s="21">
        <v>450000</v>
      </c>
      <c r="H9" s="21">
        <v>366666.67</v>
      </c>
      <c r="I9" s="21">
        <v>350000</v>
      </c>
      <c r="J9" s="37">
        <v>382463.54199834424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2</v>
      </c>
      <c r="D10" s="72">
        <f t="shared" si="0"/>
        <v>4.8780487804878048</v>
      </c>
      <c r="E10" s="37">
        <v>375000</v>
      </c>
      <c r="F10" s="37" t="s">
        <v>1</v>
      </c>
      <c r="G10" s="37">
        <v>450000</v>
      </c>
      <c r="H10" s="37">
        <v>412500</v>
      </c>
      <c r="I10" s="37">
        <v>412500</v>
      </c>
      <c r="J10" s="37">
        <v>451580.19394558039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2</v>
      </c>
      <c r="D11" s="72">
        <f t="shared" si="0"/>
        <v>4.2553191489361701</v>
      </c>
      <c r="E11" s="37">
        <v>300000</v>
      </c>
      <c r="F11" s="37" t="s">
        <v>1</v>
      </c>
      <c r="G11" s="37">
        <v>350000</v>
      </c>
      <c r="H11" s="37">
        <v>325000</v>
      </c>
      <c r="I11" s="37">
        <v>325000</v>
      </c>
      <c r="J11" s="37">
        <v>355949.41758417105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1</v>
      </c>
      <c r="D12" s="72">
        <f t="shared" si="0"/>
        <v>2.0408163265306123</v>
      </c>
      <c r="E12" s="37">
        <v>500000</v>
      </c>
      <c r="F12" s="37" t="s">
        <v>1</v>
      </c>
      <c r="G12" s="37">
        <v>500000</v>
      </c>
      <c r="H12" s="37">
        <v>500000</v>
      </c>
      <c r="I12" s="37">
        <v>500000</v>
      </c>
      <c r="J12" s="37">
        <v>542284.23347975849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1</v>
      </c>
      <c r="D13" s="72">
        <f t="shared" ref="D13" si="1">(C13/B13)*100</f>
        <v>1.8518518518518516</v>
      </c>
      <c r="E13" s="37">
        <v>450000</v>
      </c>
      <c r="F13" s="37" t="s">
        <v>1</v>
      </c>
      <c r="G13" s="37">
        <v>450000</v>
      </c>
      <c r="H13" s="37">
        <v>450000</v>
      </c>
      <c r="I13" s="37">
        <v>450000</v>
      </c>
      <c r="J13" s="37">
        <v>479449.56691813353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4</v>
      </c>
      <c r="D14" s="72">
        <f t="shared" ref="D14" si="2">(C14/B14)*100</f>
        <v>7.5471698113207548</v>
      </c>
      <c r="E14" s="37">
        <v>175000</v>
      </c>
      <c r="F14" s="37" t="s">
        <v>1</v>
      </c>
      <c r="G14" s="37">
        <v>400000</v>
      </c>
      <c r="H14" s="37">
        <v>237500</v>
      </c>
      <c r="I14" s="37">
        <v>187500</v>
      </c>
      <c r="J14" s="37">
        <v>195944.35140073084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25">
        <v>3</v>
      </c>
      <c r="D15" s="72">
        <f t="shared" ref="D15" si="3">(C15/B15)*100</f>
        <v>6.1224489795918364</v>
      </c>
      <c r="E15" s="37">
        <v>250000</v>
      </c>
      <c r="F15" s="37" t="s">
        <v>1</v>
      </c>
      <c r="G15" s="37">
        <v>300000</v>
      </c>
      <c r="H15" s="37">
        <v>283333</v>
      </c>
      <c r="I15" s="37">
        <v>300000</v>
      </c>
      <c r="J15" s="37">
        <v>308014.71908095491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3</v>
      </c>
      <c r="D16" s="72">
        <v>5.6603773584905666</v>
      </c>
      <c r="E16" s="37">
        <v>300000</v>
      </c>
      <c r="F16" s="37" t="s">
        <v>1</v>
      </c>
      <c r="G16" s="37">
        <v>400000</v>
      </c>
      <c r="H16" s="37">
        <v>350000</v>
      </c>
      <c r="I16" s="37">
        <v>350000</v>
      </c>
      <c r="J16" s="37">
        <v>357574.72017146938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 t="s">
        <v>26</v>
      </c>
      <c r="D17" s="30">
        <v>0</v>
      </c>
      <c r="E17" s="118" t="s">
        <v>64</v>
      </c>
      <c r="F17" s="19" t="s">
        <v>1</v>
      </c>
      <c r="G17" s="118" t="s">
        <v>64</v>
      </c>
      <c r="H17" s="118" t="s">
        <v>64</v>
      </c>
      <c r="I17" s="118" t="s">
        <v>64</v>
      </c>
      <c r="J17" s="118" t="s">
        <v>64</v>
      </c>
      <c r="K17" s="44"/>
      <c r="L17" s="73"/>
    </row>
    <row r="18" spans="1:12" ht="6" customHeight="1" x14ac:dyDescent="0.25">
      <c r="A18" s="35"/>
      <c r="B18" s="69"/>
      <c r="C18" s="69"/>
      <c r="D18" s="69"/>
      <c r="E18" s="69"/>
      <c r="F18" s="69"/>
      <c r="G18" s="69"/>
      <c r="H18" s="69"/>
      <c r="I18" s="69"/>
      <c r="J18" s="69"/>
    </row>
    <row r="19" spans="1:12" ht="15" customHeight="1" x14ac:dyDescent="0.25">
      <c r="A19" s="145" t="s">
        <v>24</v>
      </c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7">
    <mergeCell ref="A19:J19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100-000000000000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published="0">
    <pageSetUpPr fitToPage="1"/>
  </sheetPr>
  <dimension ref="A1:L19"/>
  <sheetViews>
    <sheetView workbookViewId="0">
      <pane ySplit="4" topLeftCell="A5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6384" width="9.21875" style="28"/>
  </cols>
  <sheetData>
    <row r="1" spans="1:12" ht="32.25" customHeight="1" x14ac:dyDescent="0.25">
      <c r="I1" s="50" t="s">
        <v>25</v>
      </c>
    </row>
    <row r="2" spans="1:12" ht="45" customHeight="1" x14ac:dyDescent="0.25">
      <c r="A2" s="144" t="s">
        <v>91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15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2" ht="12.75" customHeight="1" x14ac:dyDescent="0.25">
      <c r="A6" s="18">
        <v>2010</v>
      </c>
      <c r="B6" s="19">
        <v>41</v>
      </c>
      <c r="C6" s="19">
        <v>22</v>
      </c>
      <c r="D6" s="72">
        <f t="shared" ref="D6:D12" si="0">(C6/B6)*100</f>
        <v>53.658536585365859</v>
      </c>
      <c r="E6" s="21">
        <v>45000</v>
      </c>
      <c r="F6" s="21" t="s">
        <v>1</v>
      </c>
      <c r="G6" s="21">
        <v>140000</v>
      </c>
      <c r="H6" s="21">
        <v>81136.36</v>
      </c>
      <c r="I6" s="21">
        <v>70000</v>
      </c>
      <c r="J6" s="37">
        <v>79423.744503587121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14</v>
      </c>
      <c r="D7" s="72">
        <f t="shared" si="0"/>
        <v>33.333333333333329</v>
      </c>
      <c r="E7" s="21">
        <v>45000</v>
      </c>
      <c r="F7" s="21" t="s">
        <v>1</v>
      </c>
      <c r="G7" s="21">
        <v>100000</v>
      </c>
      <c r="H7" s="21">
        <v>68214.289999999994</v>
      </c>
      <c r="I7" s="21">
        <v>70000</v>
      </c>
      <c r="J7" s="37">
        <v>77138.682850078665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>
        <v>17</v>
      </c>
      <c r="D8" s="72">
        <f t="shared" si="0"/>
        <v>40.476190476190474</v>
      </c>
      <c r="E8" s="21">
        <v>17500</v>
      </c>
      <c r="F8" s="21" t="s">
        <v>1</v>
      </c>
      <c r="G8" s="21">
        <v>150000</v>
      </c>
      <c r="H8" s="21">
        <v>73676.47</v>
      </c>
      <c r="I8" s="21">
        <v>70000</v>
      </c>
      <c r="J8" s="37">
        <v>76458.625079567151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13</v>
      </c>
      <c r="D9" s="72">
        <f t="shared" si="0"/>
        <v>30.952380952380953</v>
      </c>
      <c r="E9" s="21">
        <v>25000</v>
      </c>
      <c r="F9" s="21" t="s">
        <v>1</v>
      </c>
      <c r="G9" s="21">
        <v>100000</v>
      </c>
      <c r="H9" s="21">
        <v>69038.460000000006</v>
      </c>
      <c r="I9" s="21">
        <v>65000</v>
      </c>
      <c r="J9" s="37">
        <v>71028.943513978214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13</v>
      </c>
      <c r="D10" s="72">
        <f t="shared" si="0"/>
        <v>31.707317073170731</v>
      </c>
      <c r="E10" s="37">
        <v>55000</v>
      </c>
      <c r="F10" s="37" t="s">
        <v>1</v>
      </c>
      <c r="G10" s="37">
        <v>150000</v>
      </c>
      <c r="H10" s="37">
        <v>90000</v>
      </c>
      <c r="I10" s="37">
        <v>90000</v>
      </c>
      <c r="J10" s="37">
        <v>98526.587769944817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28</v>
      </c>
      <c r="D11" s="72">
        <f t="shared" si="0"/>
        <v>59.574468085106382</v>
      </c>
      <c r="E11" s="37">
        <v>35000</v>
      </c>
      <c r="F11" s="37" t="s">
        <v>1</v>
      </c>
      <c r="G11" s="37">
        <v>200000</v>
      </c>
      <c r="H11" s="37">
        <v>84428.57</v>
      </c>
      <c r="I11" s="37">
        <v>82500</v>
      </c>
      <c r="J11" s="37">
        <v>90356.39061752033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24</v>
      </c>
      <c r="D12" s="72">
        <f t="shared" si="0"/>
        <v>48.979591836734691</v>
      </c>
      <c r="E12" s="37">
        <v>30000</v>
      </c>
      <c r="F12" s="37" t="s">
        <v>1</v>
      </c>
      <c r="G12" s="37">
        <v>100000</v>
      </c>
      <c r="H12" s="37">
        <v>66093.75</v>
      </c>
      <c r="I12" s="37">
        <v>65000</v>
      </c>
      <c r="J12" s="37">
        <v>70496.9503523686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25</v>
      </c>
      <c r="D13" s="72">
        <f t="shared" ref="D13" si="1">(C13/B13)*100</f>
        <v>46.296296296296298</v>
      </c>
      <c r="E13" s="37">
        <v>30000</v>
      </c>
      <c r="F13" s="37" t="s">
        <v>1</v>
      </c>
      <c r="G13" s="37">
        <v>175000</v>
      </c>
      <c r="H13" s="37">
        <v>68816.679999999993</v>
      </c>
      <c r="I13" s="37">
        <v>60000</v>
      </c>
      <c r="J13" s="37">
        <v>63926.608922417799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34</v>
      </c>
      <c r="D14" s="72">
        <f t="shared" ref="D14" si="2">(C14/B14)*100</f>
        <v>64.15094339622641</v>
      </c>
      <c r="E14" s="37">
        <v>27000</v>
      </c>
      <c r="F14" s="37" t="s">
        <v>1</v>
      </c>
      <c r="G14" s="37">
        <v>175000</v>
      </c>
      <c r="H14" s="37">
        <v>69676</v>
      </c>
      <c r="I14" s="37">
        <v>60000</v>
      </c>
      <c r="J14" s="37">
        <v>62702.192448233865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25">
        <v>30</v>
      </c>
      <c r="D15" s="72">
        <f t="shared" ref="D15" si="3">(C15/B15)*100</f>
        <v>61.224489795918366</v>
      </c>
      <c r="E15" s="37">
        <v>22500</v>
      </c>
      <c r="F15" s="37" t="s">
        <v>1</v>
      </c>
      <c r="G15" s="37">
        <v>150000</v>
      </c>
      <c r="H15" s="37">
        <v>60800</v>
      </c>
      <c r="I15" s="37">
        <v>55000</v>
      </c>
      <c r="J15" s="37">
        <v>56469.365164841736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38</v>
      </c>
      <c r="D16" s="72">
        <v>71.698113207547166</v>
      </c>
      <c r="E16" s="37">
        <v>32500</v>
      </c>
      <c r="F16" s="37" t="s">
        <v>1</v>
      </c>
      <c r="G16" s="37">
        <v>200000</v>
      </c>
      <c r="H16" s="37">
        <v>70421.05</v>
      </c>
      <c r="I16" s="37">
        <v>55000</v>
      </c>
      <c r="J16" s="37">
        <v>56190.313169802328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>
        <v>33</v>
      </c>
      <c r="D17" s="30">
        <v>64.705882352941174</v>
      </c>
      <c r="E17" s="44">
        <v>19000</v>
      </c>
      <c r="F17" s="19" t="s">
        <v>1</v>
      </c>
      <c r="G17" s="44">
        <v>90000</v>
      </c>
      <c r="H17" s="44">
        <v>47128.79</v>
      </c>
      <c r="I17" s="44">
        <v>47500</v>
      </c>
      <c r="J17" s="44">
        <v>47500</v>
      </c>
      <c r="K17" s="44"/>
      <c r="L17" s="73"/>
    </row>
    <row r="18" spans="1:12" ht="6" customHeight="1" x14ac:dyDescent="0.25">
      <c r="A18" s="35"/>
      <c r="B18" s="69"/>
      <c r="C18" s="69"/>
      <c r="D18" s="69"/>
      <c r="E18" s="69"/>
      <c r="F18" s="69"/>
      <c r="G18" s="69"/>
      <c r="H18" s="69"/>
      <c r="I18" s="69"/>
      <c r="J18" s="69"/>
    </row>
    <row r="19" spans="1:12" ht="15" customHeight="1" x14ac:dyDescent="0.25">
      <c r="A19" s="145" t="s">
        <v>24</v>
      </c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7">
    <mergeCell ref="A19:J19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200-000000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published="0">
    <pageSetUpPr fitToPage="1"/>
  </sheetPr>
  <dimension ref="A1:L19"/>
  <sheetViews>
    <sheetView workbookViewId="0">
      <pane ySplit="4" topLeftCell="A5" activePane="bottomLeft" state="frozen"/>
      <selection activeCell="D1" sqref="D1"/>
      <selection pane="bottomLeft" activeCell="A2" sqref="A2:J2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6384" width="9.21875" style="28"/>
  </cols>
  <sheetData>
    <row r="1" spans="1:12" ht="32.25" customHeight="1" x14ac:dyDescent="0.25">
      <c r="I1" s="50" t="s">
        <v>25</v>
      </c>
    </row>
    <row r="2" spans="1:12" ht="30" customHeight="1" x14ac:dyDescent="0.25">
      <c r="A2" s="144" t="s">
        <v>92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20"/>
      <c r="B3" s="150" t="s">
        <v>8</v>
      </c>
      <c r="C3" s="147" t="s">
        <v>2</v>
      </c>
      <c r="D3" s="147"/>
      <c r="E3" s="150" t="s">
        <v>5</v>
      </c>
      <c r="F3" s="150"/>
      <c r="G3" s="150"/>
      <c r="H3" s="147" t="s">
        <v>3</v>
      </c>
      <c r="I3" s="147"/>
      <c r="J3" s="150" t="s">
        <v>9</v>
      </c>
    </row>
    <row r="4" spans="1:12" ht="15" customHeight="1" x14ac:dyDescent="0.25">
      <c r="A4" s="17"/>
      <c r="B4" s="149"/>
      <c r="C4" s="133" t="s">
        <v>0</v>
      </c>
      <c r="D4" s="133" t="s">
        <v>4</v>
      </c>
      <c r="E4" s="149"/>
      <c r="F4" s="149"/>
      <c r="G4" s="149"/>
      <c r="H4" s="133" t="s">
        <v>6</v>
      </c>
      <c r="I4" s="133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2" ht="12.75" customHeight="1" x14ac:dyDescent="0.25">
      <c r="A6" s="18">
        <v>2010</v>
      </c>
      <c r="B6" s="19">
        <v>41</v>
      </c>
      <c r="C6" s="19">
        <v>9</v>
      </c>
      <c r="D6" s="72">
        <f t="shared" ref="D6:D12" si="0">(C6/B6)*100</f>
        <v>21.951219512195124</v>
      </c>
      <c r="E6" s="21">
        <v>190000</v>
      </c>
      <c r="F6" s="21" t="s">
        <v>1</v>
      </c>
      <c r="G6" s="21">
        <v>500000</v>
      </c>
      <c r="H6" s="21">
        <v>351666.67</v>
      </c>
      <c r="I6" s="21">
        <v>375000</v>
      </c>
      <c r="J6" s="25">
        <v>425484.34555493103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7</v>
      </c>
      <c r="D7" s="72">
        <f t="shared" si="0"/>
        <v>16.666666666666664</v>
      </c>
      <c r="E7" s="21">
        <v>200000</v>
      </c>
      <c r="F7" s="21" t="s">
        <v>1</v>
      </c>
      <c r="G7" s="21">
        <v>500000</v>
      </c>
      <c r="H7" s="21">
        <v>353571.43</v>
      </c>
      <c r="I7" s="21">
        <v>350000</v>
      </c>
      <c r="J7" s="25">
        <v>385693.41425039334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>
        <v>6</v>
      </c>
      <c r="D8" s="72">
        <f t="shared" si="0"/>
        <v>14.285714285714285</v>
      </c>
      <c r="E8" s="21">
        <v>300000</v>
      </c>
      <c r="F8" s="21" t="s">
        <v>1</v>
      </c>
      <c r="G8" s="21">
        <v>450000</v>
      </c>
      <c r="H8" s="21">
        <v>366666.67</v>
      </c>
      <c r="I8" s="21">
        <v>350000</v>
      </c>
      <c r="J8" s="25">
        <v>382293.1253978358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10</v>
      </c>
      <c r="D9" s="72">
        <f t="shared" si="0"/>
        <v>23.809523809523807</v>
      </c>
      <c r="E9" s="21">
        <v>90000</v>
      </c>
      <c r="F9" s="21" t="s">
        <v>1</v>
      </c>
      <c r="G9" s="21">
        <v>600000</v>
      </c>
      <c r="H9" s="21">
        <v>320500</v>
      </c>
      <c r="I9" s="21">
        <v>287500</v>
      </c>
      <c r="J9" s="25">
        <v>314166.48092721135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8</v>
      </c>
      <c r="D10" s="72">
        <f t="shared" si="0"/>
        <v>19.512195121951219</v>
      </c>
      <c r="E10" s="37">
        <v>90000</v>
      </c>
      <c r="F10" s="37" t="s">
        <v>1</v>
      </c>
      <c r="G10" s="37">
        <v>600000</v>
      </c>
      <c r="H10" s="37">
        <v>341250</v>
      </c>
      <c r="I10" s="37">
        <v>300000</v>
      </c>
      <c r="J10" s="25">
        <v>328421.95923314936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13</v>
      </c>
      <c r="D11" s="72">
        <f t="shared" si="0"/>
        <v>27.659574468085108</v>
      </c>
      <c r="E11" s="37">
        <v>90000</v>
      </c>
      <c r="F11" s="37" t="s">
        <v>1</v>
      </c>
      <c r="G11" s="37">
        <v>500000</v>
      </c>
      <c r="H11" s="37">
        <v>339615.38</v>
      </c>
      <c r="I11" s="37">
        <v>350000</v>
      </c>
      <c r="J11" s="25">
        <v>383330.14201372262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12</v>
      </c>
      <c r="D12" s="72">
        <f t="shared" si="0"/>
        <v>24.489795918367346</v>
      </c>
      <c r="E12" s="37">
        <v>350000</v>
      </c>
      <c r="F12" s="37" t="s">
        <v>1</v>
      </c>
      <c r="G12" s="37">
        <v>500000</v>
      </c>
      <c r="H12" s="37">
        <v>410291.66666666669</v>
      </c>
      <c r="I12" s="37">
        <v>400000</v>
      </c>
      <c r="J12" s="25">
        <v>433827.38678380684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20</v>
      </c>
      <c r="D13" s="72">
        <f t="shared" ref="D13" si="1">(C13/B13)*100</f>
        <v>37.037037037037038</v>
      </c>
      <c r="E13" s="37">
        <v>65000</v>
      </c>
      <c r="F13" s="37" t="s">
        <v>1</v>
      </c>
      <c r="G13" s="37">
        <v>700000</v>
      </c>
      <c r="H13" s="37">
        <v>403658.35</v>
      </c>
      <c r="I13" s="37">
        <v>400000</v>
      </c>
      <c r="J13" s="25">
        <v>426177.39281611866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25</v>
      </c>
      <c r="D14" s="72">
        <f t="shared" ref="D14" si="2">(C14/B14)*100</f>
        <v>47.169811320754718</v>
      </c>
      <c r="E14" s="37">
        <v>250000</v>
      </c>
      <c r="F14" s="37" t="s">
        <v>1</v>
      </c>
      <c r="G14" s="37">
        <v>650000</v>
      </c>
      <c r="H14" s="37">
        <v>385600</v>
      </c>
      <c r="I14" s="37">
        <v>370000</v>
      </c>
      <c r="J14" s="25">
        <v>386663.52009744215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25">
        <v>17</v>
      </c>
      <c r="D15" s="72">
        <f t="shared" ref="D15" si="3">(C15/B15)*100</f>
        <v>34.693877551020407</v>
      </c>
      <c r="E15" s="37">
        <v>82500</v>
      </c>
      <c r="F15" s="37" t="s">
        <v>1</v>
      </c>
      <c r="G15" s="37">
        <v>500000</v>
      </c>
      <c r="H15" s="37">
        <v>362500</v>
      </c>
      <c r="I15" s="37">
        <v>360000</v>
      </c>
      <c r="J15" s="25">
        <v>369617.6628971459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27</v>
      </c>
      <c r="D16" s="72">
        <v>50.943396226415096</v>
      </c>
      <c r="E16" s="37">
        <v>250000</v>
      </c>
      <c r="F16" s="37" t="s">
        <v>1</v>
      </c>
      <c r="G16" s="37">
        <v>825000</v>
      </c>
      <c r="H16" s="37">
        <v>463222.22</v>
      </c>
      <c r="I16" s="37">
        <v>425000</v>
      </c>
      <c r="J16" s="25">
        <v>434197.87449392705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>
        <v>24</v>
      </c>
      <c r="D17" s="30">
        <v>47.058823529411761</v>
      </c>
      <c r="E17" s="44">
        <v>70000</v>
      </c>
      <c r="F17" s="19" t="s">
        <v>1</v>
      </c>
      <c r="G17" s="44">
        <v>435000</v>
      </c>
      <c r="H17" s="44">
        <v>371250</v>
      </c>
      <c r="I17" s="44">
        <v>400000</v>
      </c>
      <c r="J17" s="44">
        <v>400000</v>
      </c>
      <c r="K17" s="44"/>
      <c r="L17" s="73"/>
    </row>
    <row r="18" spans="1:12" ht="6" customHeight="1" x14ac:dyDescent="0.25">
      <c r="A18" s="35"/>
      <c r="B18" s="69"/>
      <c r="C18" s="69"/>
      <c r="D18" s="69"/>
      <c r="E18" s="69"/>
      <c r="F18" s="69"/>
      <c r="G18" s="69"/>
      <c r="H18" s="69"/>
      <c r="I18" s="69"/>
      <c r="J18" s="69"/>
    </row>
    <row r="19" spans="1:12" ht="15" customHeight="1" x14ac:dyDescent="0.25">
      <c r="A19" s="145" t="s">
        <v>24</v>
      </c>
      <c r="B19" s="146"/>
      <c r="C19" s="146"/>
      <c r="D19" s="146"/>
      <c r="E19" s="146"/>
      <c r="F19" s="146"/>
      <c r="G19" s="146"/>
      <c r="H19" s="146"/>
      <c r="I19" s="146"/>
      <c r="J19" s="146"/>
    </row>
  </sheetData>
  <mergeCells count="7">
    <mergeCell ref="A2:J2"/>
    <mergeCell ref="A19:J19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300-000000000000}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published="0">
    <pageSetUpPr fitToPage="1"/>
  </sheetPr>
  <dimension ref="A1:L19"/>
  <sheetViews>
    <sheetView workbookViewId="0">
      <pane ySplit="4" topLeftCell="A5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8.21875" style="28" customWidth="1"/>
    <col min="2" max="5" width="7.77734375" style="28" customWidth="1"/>
    <col min="6" max="6" width="2.77734375" style="28" customWidth="1"/>
    <col min="7" max="7" width="7.77734375" style="28" customWidth="1"/>
    <col min="8" max="10" width="10.77734375" style="28" customWidth="1"/>
    <col min="11" max="16384" width="9.21875" style="28"/>
  </cols>
  <sheetData>
    <row r="1" spans="1:12" ht="32.25" customHeight="1" x14ac:dyDescent="0.25">
      <c r="I1" s="50" t="s">
        <v>25</v>
      </c>
    </row>
    <row r="2" spans="1:12" ht="45" customHeight="1" x14ac:dyDescent="0.25">
      <c r="A2" s="144" t="s">
        <v>93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" customHeight="1" x14ac:dyDescent="0.25">
      <c r="A3" s="15"/>
      <c r="B3" s="150" t="s">
        <v>8</v>
      </c>
      <c r="C3" s="147" t="s">
        <v>2</v>
      </c>
      <c r="D3" s="147"/>
      <c r="E3" s="148" t="s">
        <v>5</v>
      </c>
      <c r="F3" s="148"/>
      <c r="G3" s="148"/>
      <c r="H3" s="147" t="s">
        <v>3</v>
      </c>
      <c r="I3" s="147"/>
      <c r="J3" s="148" t="s">
        <v>9</v>
      </c>
    </row>
    <row r="4" spans="1:12" ht="15" customHeight="1" x14ac:dyDescent="0.25">
      <c r="A4" s="17"/>
      <c r="B4" s="149"/>
      <c r="C4" s="68" t="s">
        <v>0</v>
      </c>
      <c r="D4" s="68" t="s">
        <v>4</v>
      </c>
      <c r="E4" s="149"/>
      <c r="F4" s="149"/>
      <c r="G4" s="149"/>
      <c r="H4" s="68" t="s">
        <v>6</v>
      </c>
      <c r="I4" s="68" t="s">
        <v>7</v>
      </c>
      <c r="J4" s="149"/>
    </row>
    <row r="5" spans="1:12" ht="6" customHeight="1" x14ac:dyDescent="0.25">
      <c r="A5" s="15"/>
      <c r="B5" s="67"/>
      <c r="C5" s="67"/>
      <c r="D5" s="67"/>
      <c r="E5" s="67"/>
      <c r="F5" s="67"/>
      <c r="G5" s="67"/>
      <c r="H5" s="67"/>
      <c r="I5" s="67"/>
      <c r="J5" s="67"/>
    </row>
    <row r="6" spans="1:12" ht="12.75" customHeight="1" x14ac:dyDescent="0.25">
      <c r="A6" s="18">
        <v>2010</v>
      </c>
      <c r="B6" s="19">
        <v>41</v>
      </c>
      <c r="C6" s="19">
        <v>3</v>
      </c>
      <c r="D6" s="72">
        <f t="shared" ref="D6:D12" si="0">(C6/B6)*100</f>
        <v>7.3170731707317067</v>
      </c>
      <c r="E6" s="21">
        <v>25000</v>
      </c>
      <c r="F6" s="21" t="s">
        <v>1</v>
      </c>
      <c r="G6" s="21">
        <v>50000</v>
      </c>
      <c r="H6" s="21">
        <v>33333.33</v>
      </c>
      <c r="I6" s="21">
        <v>25000</v>
      </c>
      <c r="J6" s="37">
        <v>28365.623036995403</v>
      </c>
      <c r="K6" s="19"/>
      <c r="L6" s="73"/>
    </row>
    <row r="7" spans="1:12" ht="12.75" customHeight="1" x14ac:dyDescent="0.25">
      <c r="A7" s="18">
        <v>2011</v>
      </c>
      <c r="B7" s="19">
        <v>42</v>
      </c>
      <c r="C7" s="19">
        <v>2</v>
      </c>
      <c r="D7" s="72">
        <f t="shared" si="0"/>
        <v>4.7619047619047619</v>
      </c>
      <c r="E7" s="21">
        <v>25000</v>
      </c>
      <c r="F7" s="21" t="s">
        <v>1</v>
      </c>
      <c r="G7" s="21">
        <v>70000</v>
      </c>
      <c r="H7" s="21">
        <v>47500</v>
      </c>
      <c r="I7" s="21">
        <v>47500</v>
      </c>
      <c r="J7" s="37">
        <v>52344.106219696238</v>
      </c>
      <c r="K7" s="19"/>
      <c r="L7" s="73"/>
    </row>
    <row r="8" spans="1:12" ht="12.75" customHeight="1" x14ac:dyDescent="0.25">
      <c r="A8" s="18">
        <v>2012</v>
      </c>
      <c r="B8" s="19">
        <v>42</v>
      </c>
      <c r="C8" s="19" t="s">
        <v>26</v>
      </c>
      <c r="D8" s="72">
        <v>0</v>
      </c>
      <c r="E8" s="119" t="s">
        <v>64</v>
      </c>
      <c r="F8" s="21"/>
      <c r="G8" s="21" t="s">
        <v>26</v>
      </c>
      <c r="H8" s="119" t="s">
        <v>64</v>
      </c>
      <c r="I8" s="119" t="s">
        <v>64</v>
      </c>
      <c r="J8" s="119" t="s">
        <v>64</v>
      </c>
      <c r="K8" s="19"/>
      <c r="L8" s="73"/>
    </row>
    <row r="9" spans="1:12" ht="12.75" customHeight="1" x14ac:dyDescent="0.25">
      <c r="A9" s="18">
        <v>2013</v>
      </c>
      <c r="B9" s="19">
        <v>42</v>
      </c>
      <c r="C9" s="19">
        <v>1</v>
      </c>
      <c r="D9" s="72">
        <f t="shared" si="0"/>
        <v>2.3809523809523809</v>
      </c>
      <c r="E9" s="21">
        <v>75000</v>
      </c>
      <c r="F9" s="21" t="s">
        <v>1</v>
      </c>
      <c r="G9" s="21">
        <v>75000</v>
      </c>
      <c r="H9" s="21">
        <v>75000</v>
      </c>
      <c r="I9" s="21">
        <v>75000</v>
      </c>
      <c r="J9" s="37">
        <v>81956.473285359476</v>
      </c>
      <c r="K9" s="19"/>
      <c r="L9" s="73"/>
    </row>
    <row r="10" spans="1:12" ht="12.75" customHeight="1" x14ac:dyDescent="0.25">
      <c r="A10" s="18">
        <v>2014</v>
      </c>
      <c r="B10" s="19">
        <v>41</v>
      </c>
      <c r="C10" s="25">
        <v>2</v>
      </c>
      <c r="D10" s="72">
        <f t="shared" si="0"/>
        <v>4.8780487804878048</v>
      </c>
      <c r="E10" s="37">
        <v>100000</v>
      </c>
      <c r="F10" s="37" t="s">
        <v>1</v>
      </c>
      <c r="G10" s="37">
        <v>100000</v>
      </c>
      <c r="H10" s="37">
        <v>100000</v>
      </c>
      <c r="I10" s="37">
        <v>100000</v>
      </c>
      <c r="J10" s="37">
        <v>109473.9864110498</v>
      </c>
      <c r="K10" s="19"/>
      <c r="L10" s="73"/>
    </row>
    <row r="11" spans="1:12" ht="12.75" customHeight="1" x14ac:dyDescent="0.25">
      <c r="A11" s="18">
        <v>2015</v>
      </c>
      <c r="B11" s="19">
        <v>47</v>
      </c>
      <c r="C11" s="25">
        <v>3</v>
      </c>
      <c r="D11" s="72">
        <f t="shared" si="0"/>
        <v>6.3829787234042552</v>
      </c>
      <c r="E11" s="37">
        <v>37500</v>
      </c>
      <c r="F11" s="37" t="s">
        <v>1</v>
      </c>
      <c r="G11" s="37">
        <v>47500</v>
      </c>
      <c r="H11" s="37">
        <v>43333.33</v>
      </c>
      <c r="I11" s="37">
        <v>45000</v>
      </c>
      <c r="J11" s="37">
        <v>49285.303973192909</v>
      </c>
      <c r="K11" s="19"/>
      <c r="L11" s="73"/>
    </row>
    <row r="12" spans="1:12" ht="12.75" customHeight="1" x14ac:dyDescent="0.25">
      <c r="A12" s="18">
        <v>2016</v>
      </c>
      <c r="B12" s="19">
        <v>49</v>
      </c>
      <c r="C12" s="25">
        <v>5</v>
      </c>
      <c r="D12" s="72">
        <f t="shared" si="0"/>
        <v>10.204081632653061</v>
      </c>
      <c r="E12" s="37">
        <v>32500</v>
      </c>
      <c r="F12" s="37" t="s">
        <v>1</v>
      </c>
      <c r="G12" s="37">
        <v>40000</v>
      </c>
      <c r="H12" s="37">
        <v>37000</v>
      </c>
      <c r="I12" s="37">
        <v>37500</v>
      </c>
      <c r="J12" s="37">
        <v>40671.317510981891</v>
      </c>
      <c r="K12" s="19"/>
      <c r="L12" s="73"/>
    </row>
    <row r="13" spans="1:12" ht="12.75" customHeight="1" x14ac:dyDescent="0.25">
      <c r="A13" s="43">
        <v>2017</v>
      </c>
      <c r="B13" s="44">
        <v>54</v>
      </c>
      <c r="C13" s="25">
        <v>8</v>
      </c>
      <c r="D13" s="72">
        <f t="shared" ref="D13" si="1">(C13/B13)*100</f>
        <v>14.814814814814813</v>
      </c>
      <c r="E13" s="37">
        <v>10000</v>
      </c>
      <c r="F13" s="37" t="s">
        <v>1</v>
      </c>
      <c r="G13" s="37">
        <v>120000</v>
      </c>
      <c r="H13" s="37">
        <v>51250</v>
      </c>
      <c r="I13" s="37">
        <v>40000</v>
      </c>
      <c r="J13" s="37">
        <v>42617.739281611866</v>
      </c>
      <c r="K13" s="44"/>
      <c r="L13" s="73"/>
    </row>
    <row r="14" spans="1:12" ht="12.75" customHeight="1" x14ac:dyDescent="0.25">
      <c r="A14" s="43">
        <v>2018</v>
      </c>
      <c r="B14" s="44">
        <v>53</v>
      </c>
      <c r="C14" s="25">
        <v>9</v>
      </c>
      <c r="D14" s="72">
        <f t="shared" ref="D14" si="2">(C14/B14)*100</f>
        <v>16.981132075471699</v>
      </c>
      <c r="E14" s="37">
        <v>10000</v>
      </c>
      <c r="F14" s="37" t="s">
        <v>1</v>
      </c>
      <c r="G14" s="37">
        <v>100000</v>
      </c>
      <c r="H14" s="37">
        <v>58333</v>
      </c>
      <c r="I14" s="37">
        <v>50000</v>
      </c>
      <c r="J14" s="37">
        <v>52251.82704019489</v>
      </c>
      <c r="K14" s="44"/>
      <c r="L14" s="73"/>
    </row>
    <row r="15" spans="1:12" ht="12.75" customHeight="1" x14ac:dyDescent="0.25">
      <c r="A15" s="43">
        <v>2019</v>
      </c>
      <c r="B15" s="44">
        <v>49</v>
      </c>
      <c r="C15" s="76">
        <v>8</v>
      </c>
      <c r="D15" s="101">
        <f t="shared" ref="D15" si="3">(C15/B15)*100</f>
        <v>16.326530612244898</v>
      </c>
      <c r="E15" s="37">
        <v>15000</v>
      </c>
      <c r="F15" s="37" t="s">
        <v>1</v>
      </c>
      <c r="G15" s="37">
        <v>150000</v>
      </c>
      <c r="H15" s="37">
        <v>60000</v>
      </c>
      <c r="I15" s="37">
        <v>50000</v>
      </c>
      <c r="J15" s="37">
        <v>51335.786513492487</v>
      </c>
      <c r="K15" s="44"/>
      <c r="L15" s="73"/>
    </row>
    <row r="16" spans="1:12" ht="12.75" customHeight="1" x14ac:dyDescent="0.25">
      <c r="A16" s="43">
        <v>2020</v>
      </c>
      <c r="B16" s="44">
        <v>53</v>
      </c>
      <c r="C16" s="25">
        <v>5</v>
      </c>
      <c r="D16" s="72">
        <v>9.433962264150944</v>
      </c>
      <c r="E16" s="37">
        <v>16000</v>
      </c>
      <c r="F16" s="37" t="s">
        <v>1</v>
      </c>
      <c r="G16" s="37">
        <v>70000</v>
      </c>
      <c r="H16" s="37">
        <v>34200</v>
      </c>
      <c r="I16" s="37">
        <v>25000</v>
      </c>
      <c r="J16" s="37">
        <v>25541.051440819239</v>
      </c>
      <c r="K16" s="44"/>
      <c r="L16" s="73"/>
    </row>
    <row r="17" spans="1:12" ht="12.75" customHeight="1" x14ac:dyDescent="0.25">
      <c r="A17" s="43">
        <v>2021</v>
      </c>
      <c r="B17" s="44">
        <v>51</v>
      </c>
      <c r="C17" s="25">
        <v>3</v>
      </c>
      <c r="D17" s="30">
        <v>5.8823529411764701</v>
      </c>
      <c r="E17" s="44">
        <v>25000</v>
      </c>
      <c r="F17" s="19" t="s">
        <v>1</v>
      </c>
      <c r="G17" s="44">
        <v>125000</v>
      </c>
      <c r="H17" s="44">
        <v>58333.33</v>
      </c>
      <c r="I17" s="44">
        <v>25000</v>
      </c>
      <c r="J17" s="44">
        <v>25000</v>
      </c>
      <c r="K17" s="44"/>
      <c r="L17" s="73"/>
    </row>
    <row r="18" spans="1:12" ht="6" customHeight="1" x14ac:dyDescent="0.25">
      <c r="A18" s="35"/>
      <c r="B18" s="75"/>
      <c r="C18" s="75"/>
      <c r="D18" s="75"/>
      <c r="E18" s="75"/>
      <c r="F18" s="75"/>
      <c r="G18" s="75"/>
      <c r="H18" s="75"/>
      <c r="I18" s="75"/>
      <c r="J18" s="75"/>
    </row>
    <row r="19" spans="1:12" ht="15" customHeight="1" x14ac:dyDescent="0.25">
      <c r="A19" s="152" t="s">
        <v>24</v>
      </c>
      <c r="B19" s="152"/>
      <c r="C19" s="152"/>
      <c r="D19" s="152"/>
      <c r="E19" s="152"/>
      <c r="F19" s="152"/>
      <c r="G19" s="152"/>
      <c r="H19" s="152"/>
      <c r="I19" s="152"/>
      <c r="J19" s="152"/>
    </row>
  </sheetData>
  <mergeCells count="7">
    <mergeCell ref="A19:J19"/>
    <mergeCell ref="A2:J2"/>
    <mergeCell ref="C3:D3"/>
    <mergeCell ref="E3:G4"/>
    <mergeCell ref="H3:I3"/>
    <mergeCell ref="J3:J4"/>
    <mergeCell ref="B3:B4"/>
  </mergeCells>
  <hyperlinks>
    <hyperlink ref="I1" location="Innehåll!A1" display="Till innehållsförteckningen" xr:uid="{00000000-0004-0000-1400-000000000000}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15"/>
  <sheetViews>
    <sheetView workbookViewId="0">
      <selection activeCell="I1" sqref="I1"/>
    </sheetView>
  </sheetViews>
  <sheetFormatPr defaultColWidth="9.21875" defaultRowHeight="13.2" x14ac:dyDescent="0.25"/>
  <cols>
    <col min="1" max="1" width="10.77734375" style="89" customWidth="1"/>
    <col min="2" max="5" width="8.77734375" style="85" customWidth="1"/>
    <col min="6" max="6" width="2.77734375" style="85" customWidth="1"/>
    <col min="7" max="10" width="8.77734375" style="85" customWidth="1"/>
    <col min="11" max="16384" width="9.21875" style="85"/>
  </cols>
  <sheetData>
    <row r="1" spans="1:10" s="48" customFormat="1" ht="30.6" customHeight="1" x14ac:dyDescent="0.25">
      <c r="A1" s="43"/>
      <c r="B1" s="58"/>
      <c r="C1" s="58"/>
      <c r="D1" s="58"/>
      <c r="E1" s="58"/>
      <c r="F1" s="58"/>
      <c r="G1" s="58"/>
      <c r="I1" s="84" t="s">
        <v>25</v>
      </c>
    </row>
    <row r="2" spans="1:10" ht="15" customHeight="1" x14ac:dyDescent="0.25">
      <c r="A2" s="162" t="s">
        <v>70</v>
      </c>
      <c r="B2" s="163"/>
      <c r="C2" s="163"/>
      <c r="D2" s="163"/>
      <c r="E2" s="163"/>
      <c r="F2" s="163"/>
      <c r="G2" s="163"/>
      <c r="H2" s="163"/>
      <c r="I2" s="163"/>
      <c r="J2" s="163"/>
    </row>
    <row r="3" spans="1:10" s="86" customFormat="1" ht="15" customHeight="1" x14ac:dyDescent="0.25">
      <c r="A3" s="52"/>
      <c r="B3" s="165" t="s">
        <v>27</v>
      </c>
      <c r="C3" s="165"/>
      <c r="D3" s="165" t="s">
        <v>28</v>
      </c>
      <c r="E3" s="165"/>
      <c r="F3" s="71"/>
      <c r="G3" s="165" t="s">
        <v>29</v>
      </c>
      <c r="H3" s="165"/>
      <c r="I3" s="165"/>
      <c r="J3" s="165"/>
    </row>
    <row r="4" spans="1:10" s="86" customFormat="1" ht="39.6" x14ac:dyDescent="0.25">
      <c r="A4" s="87"/>
      <c r="B4" s="88" t="s">
        <v>17</v>
      </c>
      <c r="C4" s="88" t="s">
        <v>18</v>
      </c>
      <c r="D4" s="88" t="s">
        <v>17</v>
      </c>
      <c r="E4" s="88" t="s">
        <v>18</v>
      </c>
      <c r="F4" s="88"/>
      <c r="G4" s="88" t="s">
        <v>17</v>
      </c>
      <c r="H4" s="88" t="s">
        <v>18</v>
      </c>
      <c r="I4" s="88" t="s">
        <v>30</v>
      </c>
      <c r="J4" s="88" t="s">
        <v>33</v>
      </c>
    </row>
    <row r="5" spans="1:10" s="86" customFormat="1" ht="6" customHeight="1" x14ac:dyDescent="0.25">
      <c r="A5" s="82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5">
      <c r="A6" s="43">
        <v>2017</v>
      </c>
      <c r="B6" s="25">
        <v>1235.8409999999999</v>
      </c>
      <c r="C6" s="25">
        <v>878.04899999999998</v>
      </c>
      <c r="D6" s="25">
        <v>2002</v>
      </c>
      <c r="E6" s="25">
        <v>393</v>
      </c>
      <c r="F6" s="37"/>
      <c r="G6" s="37">
        <f>B6+D6</f>
        <v>3237.8409999999999</v>
      </c>
      <c r="H6" s="37">
        <f>C6+E6</f>
        <v>1271.049</v>
      </c>
      <c r="I6" s="37">
        <f>G6+H6</f>
        <v>4508.8899999999994</v>
      </c>
      <c r="J6" s="37">
        <v>71.810157267087916</v>
      </c>
    </row>
    <row r="7" spans="1:10" x14ac:dyDescent="0.25">
      <c r="A7" s="43">
        <v>2018</v>
      </c>
      <c r="B7" s="25">
        <v>2039</v>
      </c>
      <c r="C7" s="25">
        <v>697</v>
      </c>
      <c r="D7" s="25">
        <v>684</v>
      </c>
      <c r="E7" s="25">
        <v>242</v>
      </c>
      <c r="F7" s="37"/>
      <c r="G7" s="37">
        <f t="shared" ref="G7" si="0">B7+D7</f>
        <v>2723</v>
      </c>
      <c r="H7" s="37">
        <f t="shared" ref="H7" si="1">C7+E7</f>
        <v>939</v>
      </c>
      <c r="I7" s="37">
        <f t="shared" ref="I7" si="2">G7+H7</f>
        <v>3662</v>
      </c>
      <c r="J7" s="37">
        <v>74.358274167121792</v>
      </c>
    </row>
    <row r="8" spans="1:10" x14ac:dyDescent="0.25">
      <c r="A8" s="43">
        <v>2019</v>
      </c>
      <c r="B8" s="25">
        <v>1017</v>
      </c>
      <c r="C8" s="25">
        <v>658</v>
      </c>
      <c r="D8" s="25">
        <v>759</v>
      </c>
      <c r="E8" s="25">
        <v>356</v>
      </c>
      <c r="F8" s="37"/>
      <c r="G8" s="37">
        <f t="shared" ref="G8:G9" si="3">B8+D8</f>
        <v>1776</v>
      </c>
      <c r="H8" s="37">
        <f t="shared" ref="H8:H9" si="4">C8+E8</f>
        <v>1014</v>
      </c>
      <c r="I8" s="37">
        <f>G8+H8</f>
        <v>2790</v>
      </c>
      <c r="J8" s="37">
        <v>63.655913978494624</v>
      </c>
    </row>
    <row r="9" spans="1:10" x14ac:dyDescent="0.25">
      <c r="A9" s="43">
        <v>2020</v>
      </c>
      <c r="B9" s="25">
        <v>1416</v>
      </c>
      <c r="C9" s="25">
        <v>1491</v>
      </c>
      <c r="D9" s="25">
        <v>3139</v>
      </c>
      <c r="E9" s="25">
        <v>745</v>
      </c>
      <c r="F9" s="37"/>
      <c r="G9" s="37">
        <f t="shared" si="3"/>
        <v>4555</v>
      </c>
      <c r="H9" s="37">
        <f t="shared" si="4"/>
        <v>2236</v>
      </c>
      <c r="I9" s="37">
        <f>G9+H9</f>
        <v>6791</v>
      </c>
      <c r="J9" s="37">
        <v>67.074068620232666</v>
      </c>
    </row>
    <row r="10" spans="1:10" x14ac:dyDescent="0.25">
      <c r="A10" s="43">
        <v>2021</v>
      </c>
      <c r="B10" s="25">
        <v>2289.7640000000001</v>
      </c>
      <c r="C10" s="25">
        <v>959.72799999999995</v>
      </c>
      <c r="D10" s="129">
        <v>2075</v>
      </c>
      <c r="E10" s="129">
        <v>1168</v>
      </c>
      <c r="F10" s="37"/>
      <c r="G10" s="37">
        <f>B10+D10</f>
        <v>4364.7640000000001</v>
      </c>
      <c r="H10" s="37">
        <f>C10+E10</f>
        <v>2127.7280000000001</v>
      </c>
      <c r="I10" s="37">
        <f>G10+H10</f>
        <v>6492.4920000000002</v>
      </c>
      <c r="J10" s="37">
        <v>67.227868744389667</v>
      </c>
    </row>
    <row r="11" spans="1:10" s="48" customFormat="1" ht="6" customHeight="1" x14ac:dyDescent="0.25">
      <c r="A11" s="43"/>
      <c r="B11" s="37"/>
      <c r="C11" s="37"/>
      <c r="D11" s="37"/>
      <c r="E11" s="37"/>
      <c r="F11" s="37"/>
      <c r="G11" s="37"/>
      <c r="H11" s="37"/>
      <c r="I11" s="37"/>
      <c r="J11" s="37"/>
    </row>
    <row r="12" spans="1:10" x14ac:dyDescent="0.25">
      <c r="A12" s="89" t="s">
        <v>31</v>
      </c>
      <c r="B12" s="37">
        <f>AVERAGE(B6:B10)</f>
        <v>1599.5210000000002</v>
      </c>
      <c r="C12" s="37">
        <f>AVERAGE(C6:C10)</f>
        <v>936.75540000000001</v>
      </c>
      <c r="D12" s="37">
        <f>AVERAGE(D6:D10)</f>
        <v>1731.8</v>
      </c>
      <c r="E12" s="37">
        <f>AVERAGE(E6:E10)</f>
        <v>580.79999999999995</v>
      </c>
      <c r="F12" s="37"/>
      <c r="G12" s="37">
        <f>AVERAGE(G6:G10)</f>
        <v>3331.3209999999999</v>
      </c>
      <c r="H12" s="37">
        <f>AVERAGE(H6:H10)</f>
        <v>1517.5554</v>
      </c>
      <c r="I12" s="37">
        <f>AVERAGE(I6:I10)</f>
        <v>4848.8763999999992</v>
      </c>
      <c r="J12" s="37">
        <f>AVERAGE(J6:J10)</f>
        <v>68.82525655546533</v>
      </c>
    </row>
    <row r="13" spans="1:10" ht="6" customHeight="1" x14ac:dyDescent="0.25">
      <c r="A13" s="47"/>
      <c r="B13" s="51"/>
      <c r="C13" s="51"/>
      <c r="D13" s="51"/>
      <c r="E13" s="51"/>
      <c r="F13" s="51"/>
      <c r="G13" s="51"/>
      <c r="H13" s="51"/>
      <c r="I13" s="51"/>
      <c r="J13" s="47"/>
    </row>
    <row r="14" spans="1:10" ht="15" customHeight="1" x14ac:dyDescent="0.25">
      <c r="A14" s="158" t="s">
        <v>32</v>
      </c>
      <c r="B14" s="158"/>
      <c r="C14" s="158"/>
      <c r="D14" s="158"/>
      <c r="E14" s="158"/>
      <c r="F14" s="158"/>
      <c r="G14" s="158"/>
      <c r="H14" s="158"/>
      <c r="I14" s="158"/>
      <c r="J14" s="158"/>
    </row>
    <row r="15" spans="1:10" ht="15" customHeight="1" x14ac:dyDescent="0.25">
      <c r="A15" s="158" t="s">
        <v>66</v>
      </c>
      <c r="B15" s="158"/>
      <c r="C15" s="158"/>
      <c r="D15" s="158"/>
      <c r="E15" s="158"/>
      <c r="F15" s="158"/>
      <c r="G15" s="158"/>
      <c r="H15" s="158"/>
      <c r="I15" s="158"/>
      <c r="J15" s="158"/>
    </row>
  </sheetData>
  <mergeCells count="6">
    <mergeCell ref="A15:J15"/>
    <mergeCell ref="A2:J2"/>
    <mergeCell ref="B3:C3"/>
    <mergeCell ref="D3:E3"/>
    <mergeCell ref="G3:J3"/>
    <mergeCell ref="A14:J14"/>
  </mergeCells>
  <hyperlinks>
    <hyperlink ref="I1" location="Innehåll!A1" display="Till innehållsförteckningen" xr:uid="{00000000-0004-0000-1500-000000000000}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A764-9644-4317-B8C8-ACA5D9974B35}">
  <sheetPr>
    <pageSetUpPr fitToPage="1"/>
  </sheetPr>
  <dimension ref="A1:R18"/>
  <sheetViews>
    <sheetView workbookViewId="0">
      <selection activeCell="P1" sqref="P1"/>
    </sheetView>
  </sheetViews>
  <sheetFormatPr defaultColWidth="9.21875" defaultRowHeight="13.2" x14ac:dyDescent="0.25"/>
  <cols>
    <col min="1" max="1" width="10.5546875" style="89" customWidth="1"/>
    <col min="2" max="6" width="6.77734375" style="85" customWidth="1"/>
    <col min="7" max="7" width="2.77734375" style="85" customWidth="1"/>
    <col min="8" max="12" width="6.77734375" style="85" customWidth="1"/>
    <col min="13" max="13" width="2.77734375" style="41" customWidth="1"/>
    <col min="14" max="14" width="6.77734375" style="41" customWidth="1"/>
    <col min="15" max="18" width="6.77734375" style="85" customWidth="1"/>
    <col min="19" max="16384" width="9.21875" style="85"/>
  </cols>
  <sheetData>
    <row r="1" spans="1:18" s="48" customFormat="1" ht="30.6" customHeight="1" x14ac:dyDescent="0.25">
      <c r="A1" s="43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P1" s="84" t="s">
        <v>25</v>
      </c>
      <c r="Q1" s="125"/>
    </row>
    <row r="2" spans="1:18" ht="30" customHeight="1" x14ac:dyDescent="0.3">
      <c r="A2" s="162" t="s">
        <v>68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18" ht="14.55" customHeight="1" x14ac:dyDescent="0.3">
      <c r="A3" s="122"/>
      <c r="B3" s="169" t="s">
        <v>27</v>
      </c>
      <c r="C3" s="169"/>
      <c r="D3" s="170"/>
      <c r="E3" s="170"/>
      <c r="F3" s="170"/>
      <c r="G3" s="126"/>
      <c r="H3" s="169" t="s">
        <v>28</v>
      </c>
      <c r="I3" s="169"/>
      <c r="J3" s="170" t="s">
        <v>28</v>
      </c>
      <c r="K3" s="170"/>
      <c r="L3" s="170"/>
      <c r="M3" s="71"/>
      <c r="N3" s="169" t="s">
        <v>67</v>
      </c>
      <c r="O3" s="169"/>
      <c r="P3" s="170"/>
      <c r="Q3" s="170"/>
      <c r="R3" s="170"/>
    </row>
    <row r="4" spans="1:18" s="124" customFormat="1" ht="30" customHeight="1" x14ac:dyDescent="0.25">
      <c r="A4" s="120"/>
      <c r="B4" s="107" t="s">
        <v>41</v>
      </c>
      <c r="C4" s="107" t="s">
        <v>20</v>
      </c>
      <c r="D4" s="107" t="s">
        <v>44</v>
      </c>
      <c r="E4" s="107" t="s">
        <v>43</v>
      </c>
      <c r="F4" s="107" t="s">
        <v>51</v>
      </c>
      <c r="G4" s="71"/>
      <c r="H4" s="107" t="s">
        <v>41</v>
      </c>
      <c r="I4" s="107" t="s">
        <v>20</v>
      </c>
      <c r="J4" s="107" t="s">
        <v>44</v>
      </c>
      <c r="K4" s="107" t="s">
        <v>43</v>
      </c>
      <c r="L4" s="107" t="s">
        <v>51</v>
      </c>
      <c r="M4" s="71"/>
      <c r="N4" s="107" t="s">
        <v>41</v>
      </c>
      <c r="O4" s="107" t="s">
        <v>47</v>
      </c>
      <c r="P4" s="107" t="s">
        <v>44</v>
      </c>
      <c r="Q4" s="107" t="s">
        <v>48</v>
      </c>
      <c r="R4" s="107" t="s">
        <v>51</v>
      </c>
    </row>
    <row r="5" spans="1:18" ht="6" customHeight="1" x14ac:dyDescent="0.25">
      <c r="A5" s="127"/>
      <c r="B5" s="107"/>
      <c r="C5" s="107"/>
      <c r="D5" s="47"/>
      <c r="E5" s="51"/>
      <c r="F5" s="51"/>
      <c r="G5" s="47"/>
      <c r="H5" s="107"/>
      <c r="I5" s="107"/>
      <c r="J5" s="47"/>
      <c r="K5" s="47"/>
      <c r="L5" s="47"/>
      <c r="M5" s="107"/>
      <c r="N5" s="107"/>
      <c r="O5" s="107"/>
      <c r="P5" s="51"/>
      <c r="Q5" s="47"/>
      <c r="R5" s="47"/>
    </row>
    <row r="6" spans="1:18" ht="12.75" customHeight="1" x14ac:dyDescent="0.25">
      <c r="A6" s="43">
        <v>2017</v>
      </c>
      <c r="B6" s="25">
        <v>444.036</v>
      </c>
      <c r="C6" s="25">
        <v>62.948</v>
      </c>
      <c r="D6" s="90">
        <v>162.63499999999999</v>
      </c>
      <c r="E6" s="90">
        <v>5.5990000000000002</v>
      </c>
      <c r="F6" s="90">
        <v>1916.704</v>
      </c>
      <c r="G6" s="90"/>
      <c r="H6" s="25">
        <v>369.1</v>
      </c>
      <c r="I6" s="25">
        <v>97.1</v>
      </c>
      <c r="J6" s="90">
        <v>12.769</v>
      </c>
      <c r="K6" s="128">
        <v>37.4</v>
      </c>
      <c r="L6" s="90">
        <v>1814.874</v>
      </c>
      <c r="M6" s="37"/>
      <c r="N6" s="37">
        <f>B6+H6</f>
        <v>813.13599999999997</v>
      </c>
      <c r="O6" s="37">
        <f>C6+(I6*1.2)</f>
        <v>179.46799999999999</v>
      </c>
      <c r="P6" s="37">
        <f t="shared" ref="P6:R6" si="0">D6+J6</f>
        <v>175.404</v>
      </c>
      <c r="Q6" s="37">
        <f>E6+(K6*1.4)</f>
        <v>57.958999999999989</v>
      </c>
      <c r="R6" s="37">
        <f t="shared" si="0"/>
        <v>3731.578</v>
      </c>
    </row>
    <row r="7" spans="1:18" ht="12.75" customHeight="1" x14ac:dyDescent="0.25">
      <c r="A7" s="43">
        <v>2018</v>
      </c>
      <c r="B7" s="25">
        <v>851.5</v>
      </c>
      <c r="C7" s="25">
        <v>55.86</v>
      </c>
      <c r="D7" s="90">
        <v>156.76499999999999</v>
      </c>
      <c r="E7" s="90">
        <v>4.3</v>
      </c>
      <c r="F7" s="90">
        <v>2005.595</v>
      </c>
      <c r="G7" s="90"/>
      <c r="H7" s="25">
        <v>198.1</v>
      </c>
      <c r="I7" s="25" t="s">
        <v>69</v>
      </c>
      <c r="J7" s="90">
        <v>34.798000000000002</v>
      </c>
      <c r="K7" s="128">
        <v>71</v>
      </c>
      <c r="L7" s="90">
        <v>1164.961</v>
      </c>
      <c r="M7" s="37"/>
      <c r="N7" s="37">
        <f t="shared" ref="N7:N10" si="1">B7+H7</f>
        <v>1049.5999999999999</v>
      </c>
      <c r="O7" s="37">
        <f>C7+101*1.2</f>
        <v>177.06</v>
      </c>
      <c r="P7" s="37">
        <f t="shared" ref="P7:P10" si="2">D7+J7</f>
        <v>191.56299999999999</v>
      </c>
      <c r="Q7" s="37">
        <f t="shared" ref="Q7:Q10" si="3">E7+(K7*1.4)</f>
        <v>103.69999999999999</v>
      </c>
      <c r="R7" s="37">
        <f t="shared" ref="R7:R10" si="4">F7+L7</f>
        <v>3170.556</v>
      </c>
    </row>
    <row r="8" spans="1:18" ht="12.75" customHeight="1" x14ac:dyDescent="0.25">
      <c r="A8" s="43">
        <v>2019</v>
      </c>
      <c r="B8" s="25">
        <v>667.2</v>
      </c>
      <c r="C8" s="25">
        <v>79.400000000000006</v>
      </c>
      <c r="D8" s="25">
        <v>523.30100000000004</v>
      </c>
      <c r="E8" s="90">
        <v>4.8600000000000003</v>
      </c>
      <c r="F8" s="90">
        <v>2784.8877499999999</v>
      </c>
      <c r="G8" s="25"/>
      <c r="H8" s="25">
        <v>334.6</v>
      </c>
      <c r="I8" s="25">
        <v>43</v>
      </c>
      <c r="J8" s="90">
        <v>61.26</v>
      </c>
      <c r="K8" s="128">
        <v>60</v>
      </c>
      <c r="L8" s="90">
        <v>2803.4949999999999</v>
      </c>
      <c r="M8" s="37"/>
      <c r="N8" s="37">
        <f t="shared" si="1"/>
        <v>1001.8000000000001</v>
      </c>
      <c r="O8" s="37">
        <f>C8+(I8*1.2)</f>
        <v>131</v>
      </c>
      <c r="P8" s="37">
        <f t="shared" si="2"/>
        <v>584.56100000000004</v>
      </c>
      <c r="Q8" s="37">
        <f t="shared" si="3"/>
        <v>88.86</v>
      </c>
      <c r="R8" s="37">
        <f t="shared" si="4"/>
        <v>5588.3827499999998</v>
      </c>
    </row>
    <row r="9" spans="1:18" ht="12.75" customHeight="1" x14ac:dyDescent="0.25">
      <c r="A9" s="43">
        <v>2020</v>
      </c>
      <c r="B9" s="25">
        <v>1021.9</v>
      </c>
      <c r="C9" s="25">
        <v>373</v>
      </c>
      <c r="D9" s="25">
        <v>214.99404999999999</v>
      </c>
      <c r="E9" s="90">
        <v>16.54</v>
      </c>
      <c r="F9" s="90">
        <v>3000.3692999999998</v>
      </c>
      <c r="G9" s="25"/>
      <c r="H9" s="25">
        <v>221.1</v>
      </c>
      <c r="I9" s="25">
        <v>216</v>
      </c>
      <c r="J9" s="90">
        <v>17.148</v>
      </c>
      <c r="K9" s="128">
        <v>22</v>
      </c>
      <c r="L9" s="90">
        <v>1852.037</v>
      </c>
      <c r="M9" s="37"/>
      <c r="N9" s="37">
        <f t="shared" si="1"/>
        <v>1243</v>
      </c>
      <c r="O9" s="37">
        <f t="shared" ref="O9:O10" si="5">C9+(I9*1.2)</f>
        <v>632.20000000000005</v>
      </c>
      <c r="P9" s="37">
        <f t="shared" si="2"/>
        <v>232.14204999999998</v>
      </c>
      <c r="Q9" s="37">
        <f t="shared" si="3"/>
        <v>47.339999999999996</v>
      </c>
      <c r="R9" s="37">
        <f t="shared" si="4"/>
        <v>4852.4062999999996</v>
      </c>
    </row>
    <row r="10" spans="1:18" ht="12.75" customHeight="1" x14ac:dyDescent="0.25">
      <c r="A10" s="43">
        <v>2021</v>
      </c>
      <c r="B10" s="25">
        <v>1214.12655</v>
      </c>
      <c r="C10" s="25">
        <v>122.8</v>
      </c>
      <c r="D10" s="25">
        <v>122.57899999999999</v>
      </c>
      <c r="E10" s="90">
        <v>10.3</v>
      </c>
      <c r="F10" s="90">
        <v>3036.7860000000001</v>
      </c>
      <c r="G10" s="25"/>
      <c r="H10" s="25">
        <v>332</v>
      </c>
      <c r="I10" s="25">
        <v>261</v>
      </c>
      <c r="J10" s="25">
        <v>25.498000000000001</v>
      </c>
      <c r="K10" s="128">
        <v>1.04</v>
      </c>
      <c r="L10" s="25">
        <v>1802.7260000000001</v>
      </c>
      <c r="M10" s="37"/>
      <c r="N10" s="37">
        <f t="shared" si="1"/>
        <v>1546.12655</v>
      </c>
      <c r="O10" s="37">
        <f t="shared" si="5"/>
        <v>436</v>
      </c>
      <c r="P10" s="37">
        <f t="shared" si="2"/>
        <v>148.077</v>
      </c>
      <c r="Q10" s="37">
        <f t="shared" si="3"/>
        <v>11.756</v>
      </c>
      <c r="R10" s="37">
        <f t="shared" si="4"/>
        <v>4839.5120000000006</v>
      </c>
    </row>
    <row r="11" spans="1:18" ht="6" customHeight="1" x14ac:dyDescent="0.25">
      <c r="A11" s="43"/>
      <c r="B11" s="37"/>
      <c r="C11" s="37"/>
      <c r="D11" s="108"/>
      <c r="E11" s="41"/>
      <c r="F11" s="41"/>
      <c r="H11" s="37"/>
      <c r="I11" s="37"/>
      <c r="J11" s="90"/>
      <c r="M11" s="37"/>
      <c r="N11" s="37"/>
      <c r="O11" s="138"/>
      <c r="P11" s="90"/>
    </row>
    <row r="12" spans="1:18" x14ac:dyDescent="0.25">
      <c r="A12" s="89" t="s">
        <v>31</v>
      </c>
      <c r="B12" s="37">
        <f>AVERAGE(B6:B11)</f>
        <v>839.75250999999992</v>
      </c>
      <c r="C12" s="37">
        <f>AVERAGE(C6:C11)</f>
        <v>138.80159999999998</v>
      </c>
      <c r="D12" s="37">
        <f>AVERAGE(D6:D11)</f>
        <v>236.05481</v>
      </c>
      <c r="E12" s="37">
        <f>AVERAGE(E6:E11)</f>
        <v>8.3198000000000008</v>
      </c>
      <c r="F12" s="37">
        <f>AVERAGE(F6:F11)</f>
        <v>2548.86841</v>
      </c>
      <c r="G12" s="37"/>
      <c r="H12" s="37">
        <f>AVERAGE(H6:H10)</f>
        <v>290.98</v>
      </c>
      <c r="I12" s="37">
        <f t="shared" ref="I12:L12" si="6">AVERAGE(I6:I10)</f>
        <v>154.27500000000001</v>
      </c>
      <c r="J12" s="37">
        <f t="shared" si="6"/>
        <v>30.294599999999996</v>
      </c>
      <c r="K12" s="37">
        <f t="shared" si="6"/>
        <v>38.287999999999997</v>
      </c>
      <c r="L12" s="37">
        <f t="shared" si="6"/>
        <v>1887.6186000000002</v>
      </c>
      <c r="M12" s="38"/>
      <c r="N12" s="38">
        <f>AVERAGE(N6:N10)</f>
        <v>1130.73251</v>
      </c>
      <c r="O12" s="38">
        <f>AVERAGE(O6:O10)</f>
        <v>311.1456</v>
      </c>
      <c r="P12" s="38">
        <f>AVERAGE(P6:P10)</f>
        <v>266.34940999999998</v>
      </c>
      <c r="Q12" s="38">
        <f>AVERAGE(Q6:Q10)</f>
        <v>61.923000000000002</v>
      </c>
      <c r="R12" s="38">
        <f>AVERAGE(R6:R10)</f>
        <v>4436.4870099999998</v>
      </c>
    </row>
    <row r="13" spans="1:18" ht="6" customHeight="1" x14ac:dyDescent="0.25">
      <c r="A13" s="47"/>
      <c r="B13" s="51"/>
      <c r="C13" s="51"/>
      <c r="D13" s="51"/>
      <c r="E13" s="51"/>
      <c r="F13" s="51"/>
      <c r="G13" s="51"/>
      <c r="H13" s="51"/>
      <c r="I13" s="51"/>
      <c r="J13" s="51"/>
      <c r="K13" s="47"/>
      <c r="L13" s="47"/>
      <c r="Q13" s="97"/>
      <c r="R13" s="97"/>
    </row>
    <row r="14" spans="1:18" ht="15" customHeight="1" x14ac:dyDescent="0.3">
      <c r="A14" s="171" t="s">
        <v>32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64"/>
      <c r="P14" s="164"/>
      <c r="Q14" s="164"/>
      <c r="R14" s="164"/>
    </row>
    <row r="15" spans="1:18" ht="6" customHeight="1" x14ac:dyDescent="0.3">
      <c r="A15" s="123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1"/>
      <c r="P15" s="121"/>
      <c r="Q15" s="121"/>
      <c r="R15" s="121"/>
    </row>
    <row r="16" spans="1:18" ht="15" customHeight="1" x14ac:dyDescent="0.3">
      <c r="A16" s="158" t="s">
        <v>66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7"/>
      <c r="P16" s="167"/>
      <c r="Q16" s="167"/>
      <c r="R16" s="167"/>
    </row>
    <row r="17" spans="1:18" ht="15" customHeight="1" x14ac:dyDescent="0.3">
      <c r="A17" s="158" t="s">
        <v>76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7"/>
      <c r="P17" s="167"/>
      <c r="Q17" s="167"/>
      <c r="R17" s="167"/>
    </row>
    <row r="18" spans="1:18" ht="30" customHeight="1" x14ac:dyDescent="0.3">
      <c r="A18" s="158" t="s">
        <v>75</v>
      </c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7"/>
      <c r="P18" s="167"/>
      <c r="Q18" s="167"/>
      <c r="R18" s="167"/>
    </row>
  </sheetData>
  <mergeCells count="8">
    <mergeCell ref="A16:R16"/>
    <mergeCell ref="A18:R18"/>
    <mergeCell ref="A2:R2"/>
    <mergeCell ref="B3:F3"/>
    <mergeCell ref="H3:L3"/>
    <mergeCell ref="N3:R3"/>
    <mergeCell ref="A14:R14"/>
    <mergeCell ref="A17:R17"/>
  </mergeCells>
  <hyperlinks>
    <hyperlink ref="P1:Q1" location="Innehåll!A1" display="Till innehållsförteckningen" xr:uid="{9DD502A2-95B5-467D-9544-260A41D3AA05}"/>
  </hyperlinks>
  <pageMargins left="0.7" right="0.7" top="0.75" bottom="0.75" header="0.3" footer="0.3"/>
  <pageSetup scale="7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H16"/>
  <sheetViews>
    <sheetView workbookViewId="0">
      <selection activeCell="G1" sqref="G1"/>
    </sheetView>
  </sheetViews>
  <sheetFormatPr defaultColWidth="9.21875" defaultRowHeight="13.2" x14ac:dyDescent="0.25"/>
  <cols>
    <col min="1" max="1" width="10.21875" style="26" customWidth="1"/>
    <col min="2" max="8" width="7.77734375" style="28" customWidth="1"/>
    <col min="9" max="16384" width="9.21875" style="28"/>
  </cols>
  <sheetData>
    <row r="1" spans="1:8" s="15" customFormat="1" ht="30.6" customHeight="1" x14ac:dyDescent="0.25">
      <c r="A1" s="18"/>
      <c r="B1" s="16"/>
      <c r="C1" s="16"/>
      <c r="D1" s="16"/>
      <c r="F1" s="92" t="s">
        <v>25</v>
      </c>
      <c r="G1" s="130"/>
      <c r="H1" s="93"/>
    </row>
    <row r="2" spans="1:8" s="96" customFormat="1" ht="45" customHeight="1" x14ac:dyDescent="0.25">
      <c r="A2" s="173" t="s">
        <v>74</v>
      </c>
      <c r="B2" s="144"/>
      <c r="C2" s="144"/>
      <c r="D2" s="144"/>
      <c r="E2" s="144"/>
      <c r="F2" s="144"/>
      <c r="G2" s="144"/>
      <c r="H2" s="144"/>
    </row>
    <row r="3" spans="1:8" s="96" customFormat="1" ht="30" customHeight="1" x14ac:dyDescent="0.25">
      <c r="A3" s="83"/>
      <c r="B3" s="95" t="s">
        <v>17</v>
      </c>
      <c r="C3" s="95" t="s">
        <v>42</v>
      </c>
      <c r="D3" s="95" t="s">
        <v>41</v>
      </c>
      <c r="E3" s="95" t="s">
        <v>20</v>
      </c>
      <c r="F3" s="117" t="s">
        <v>45</v>
      </c>
      <c r="G3" s="131" t="s">
        <v>22</v>
      </c>
      <c r="H3" s="117" t="s">
        <v>71</v>
      </c>
    </row>
    <row r="4" spans="1:8" ht="6" customHeight="1" x14ac:dyDescent="0.25">
      <c r="A4" s="53"/>
      <c r="B4" s="94"/>
      <c r="C4" s="94"/>
      <c r="D4" s="94"/>
      <c r="E4" s="94"/>
      <c r="F4" s="71"/>
      <c r="G4" s="132"/>
      <c r="H4" s="71"/>
    </row>
    <row r="5" spans="1:8" x14ac:dyDescent="0.25">
      <c r="A5" s="56">
        <v>2017</v>
      </c>
      <c r="B5" s="44">
        <v>106.54434820402967</v>
      </c>
      <c r="C5" s="44">
        <v>111.87156561423116</v>
      </c>
      <c r="D5" s="44">
        <v>266.36087051007416</v>
      </c>
      <c r="E5" s="44">
        <v>958.89913383626708</v>
      </c>
      <c r="F5" s="44">
        <v>1040.4401808905861</v>
      </c>
      <c r="G5" s="44">
        <v>117.19878302443264</v>
      </c>
      <c r="H5" s="44" t="s">
        <v>26</v>
      </c>
    </row>
    <row r="6" spans="1:8" x14ac:dyDescent="0.25">
      <c r="A6" s="56">
        <v>2018</v>
      </c>
      <c r="B6" s="44">
        <v>104.50365408038978</v>
      </c>
      <c r="C6" s="44">
        <v>125.40438489646773</v>
      </c>
      <c r="D6" s="44">
        <v>250.80876979293546</v>
      </c>
      <c r="E6" s="44">
        <v>940.532886723508</v>
      </c>
      <c r="F6" s="44">
        <v>920.60901339829479</v>
      </c>
      <c r="G6" s="44">
        <v>156.75548112058465</v>
      </c>
      <c r="H6" s="44">
        <v>43.021823700443989</v>
      </c>
    </row>
    <row r="7" spans="1:8" x14ac:dyDescent="0.25">
      <c r="A7" s="56">
        <v>2019</v>
      </c>
      <c r="B7" s="44">
        <v>102.67157302698497</v>
      </c>
      <c r="C7" s="44">
        <v>118.07230898103272</v>
      </c>
      <c r="D7" s="44">
        <v>205.34314605396995</v>
      </c>
      <c r="E7" s="44">
        <v>918.91057859151556</v>
      </c>
      <c r="F7" s="44">
        <v>859.41936588697229</v>
      </c>
      <c r="G7" s="44">
        <v>154.00735954047747</v>
      </c>
      <c r="H7" s="44">
        <v>44.404927302100162</v>
      </c>
    </row>
    <row r="8" spans="1:8" x14ac:dyDescent="0.25">
      <c r="A8" s="56">
        <v>2020</v>
      </c>
      <c r="B8" s="44">
        <v>127.7052572040962</v>
      </c>
      <c r="C8" s="44">
        <v>127.7052572040962</v>
      </c>
      <c r="D8" s="44">
        <v>204.32841152655391</v>
      </c>
      <c r="E8" s="44">
        <v>919.47785186949261</v>
      </c>
      <c r="F8" s="44">
        <v>848.4848484848485</v>
      </c>
      <c r="G8" s="44">
        <v>153.24630864491544</v>
      </c>
      <c r="H8" s="44">
        <v>44.554228983091207</v>
      </c>
    </row>
    <row r="9" spans="1:8" x14ac:dyDescent="0.25">
      <c r="A9" s="56">
        <v>2021</v>
      </c>
      <c r="B9" s="44">
        <v>113</v>
      </c>
      <c r="C9" s="44">
        <v>125</v>
      </c>
      <c r="D9" s="44">
        <v>200</v>
      </c>
      <c r="E9" s="44">
        <v>900</v>
      </c>
      <c r="F9" s="44">
        <v>928.46461916361227</v>
      </c>
      <c r="G9" s="44">
        <v>150</v>
      </c>
      <c r="H9" s="44">
        <v>44.612499999999997</v>
      </c>
    </row>
    <row r="10" spans="1:8" ht="6" customHeight="1" x14ac:dyDescent="0.25">
      <c r="A10" s="56"/>
      <c r="B10" s="57"/>
      <c r="C10" s="57"/>
      <c r="D10" s="57"/>
      <c r="E10" s="57"/>
      <c r="F10" s="98"/>
      <c r="G10" s="98"/>
      <c r="H10" s="98"/>
    </row>
    <row r="11" spans="1:8" x14ac:dyDescent="0.25">
      <c r="A11" s="54" t="s">
        <v>31</v>
      </c>
      <c r="B11" s="55">
        <f t="shared" ref="B11:H11" si="0">AVERAGE(B5:B9)</f>
        <v>110.88496650310012</v>
      </c>
      <c r="C11" s="55">
        <f t="shared" si="0"/>
        <v>121.61070333916555</v>
      </c>
      <c r="D11" s="55">
        <f t="shared" si="0"/>
        <v>225.36823957670669</v>
      </c>
      <c r="E11" s="55">
        <f t="shared" si="0"/>
        <v>927.56409020415663</v>
      </c>
      <c r="F11" s="99">
        <f t="shared" si="0"/>
        <v>919.48360556486273</v>
      </c>
      <c r="G11" s="99">
        <f t="shared" ref="G11" si="1">AVERAGE(G5:G9)</f>
        <v>146.24158646608205</v>
      </c>
      <c r="H11" s="99">
        <f t="shared" si="0"/>
        <v>44.148369996408846</v>
      </c>
    </row>
    <row r="12" spans="1:8" ht="6" customHeight="1" x14ac:dyDescent="0.25">
      <c r="A12" s="20"/>
      <c r="B12" s="75"/>
      <c r="C12" s="51"/>
      <c r="D12" s="51"/>
      <c r="E12" s="51"/>
      <c r="F12" s="51"/>
      <c r="G12" s="51"/>
      <c r="H12" s="51"/>
    </row>
    <row r="13" spans="1:8" ht="15" customHeight="1" x14ac:dyDescent="0.25">
      <c r="A13" s="145" t="s">
        <v>24</v>
      </c>
      <c r="B13" s="174"/>
      <c r="C13" s="174"/>
      <c r="D13" s="174"/>
      <c r="E13" s="174"/>
      <c r="F13" s="174"/>
      <c r="G13" s="174"/>
      <c r="H13" s="174"/>
    </row>
    <row r="14" spans="1:8" ht="6" customHeight="1" x14ac:dyDescent="0.25"/>
    <row r="15" spans="1:8" s="85" customFormat="1" ht="30" customHeight="1" x14ac:dyDescent="0.25">
      <c r="A15" s="158" t="s">
        <v>57</v>
      </c>
      <c r="B15" s="166"/>
      <c r="C15" s="166"/>
      <c r="D15" s="166"/>
      <c r="E15" s="166"/>
      <c r="F15" s="166"/>
      <c r="G15" s="166"/>
      <c r="H15" s="166"/>
    </row>
    <row r="16" spans="1:8" ht="45" customHeight="1" x14ac:dyDescent="0.25">
      <c r="A16" s="158" t="s">
        <v>94</v>
      </c>
      <c r="B16" s="166"/>
      <c r="C16" s="166"/>
      <c r="D16" s="166"/>
      <c r="E16" s="166"/>
      <c r="F16" s="166"/>
      <c r="G16" s="166"/>
      <c r="H16" s="166"/>
    </row>
  </sheetData>
  <mergeCells count="4">
    <mergeCell ref="A2:H2"/>
    <mergeCell ref="A13:H13"/>
    <mergeCell ref="A15:H15"/>
    <mergeCell ref="A16:H16"/>
  </mergeCells>
  <hyperlinks>
    <hyperlink ref="F1:H1" location="Innehåll!A1" display="Till innehållsförteckningen" xr:uid="{00000000-0004-0000-1700-000000000000}"/>
    <hyperlink ref="G1" location="Innehåll!A1" display="Till innehållsförteckningen" xr:uid="{543B361A-D3A0-4A3A-9E63-B226476D0093}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published="0">
    <pageSetUpPr fitToPage="1"/>
  </sheetPr>
  <dimension ref="A1:J36"/>
  <sheetViews>
    <sheetView workbookViewId="0">
      <pane ySplit="4" topLeftCell="A16" activePane="bottomLeft" state="frozen"/>
      <selection activeCell="D1" sqref="D1"/>
      <selection pane="bottomLeft" activeCell="I1" sqref="I1"/>
    </sheetView>
  </sheetViews>
  <sheetFormatPr defaultColWidth="9.21875" defaultRowHeight="13.2" x14ac:dyDescent="0.25"/>
  <cols>
    <col min="1" max="1" width="20.5546875" style="28" bestFit="1" customWidth="1"/>
    <col min="2" max="2" width="8.77734375" style="29" customWidth="1"/>
    <col min="3" max="5" width="8.77734375" style="28" customWidth="1"/>
    <col min="6" max="6" width="2" style="28" customWidth="1"/>
    <col min="7" max="9" width="8.77734375" style="28" customWidth="1"/>
    <col min="10" max="10" width="9.77734375" style="28" customWidth="1"/>
    <col min="11" max="16384" width="9.21875" style="28"/>
  </cols>
  <sheetData>
    <row r="1" spans="1:10" ht="32.25" customHeight="1" x14ac:dyDescent="0.25">
      <c r="I1" s="102" t="s">
        <v>25</v>
      </c>
    </row>
    <row r="2" spans="1:10" ht="45" customHeight="1" x14ac:dyDescent="0.25">
      <c r="A2" s="144" t="s">
        <v>63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" customHeight="1" x14ac:dyDescent="0.25">
      <c r="A3" s="177"/>
      <c r="B3" s="150" t="s">
        <v>39</v>
      </c>
      <c r="C3" s="147" t="s">
        <v>2</v>
      </c>
      <c r="D3" s="147"/>
      <c r="E3" s="150" t="s">
        <v>5</v>
      </c>
      <c r="F3" s="150"/>
      <c r="G3" s="150"/>
      <c r="H3" s="150" t="s">
        <v>34</v>
      </c>
      <c r="I3" s="150" t="s">
        <v>35</v>
      </c>
      <c r="J3" s="150" t="s">
        <v>9</v>
      </c>
    </row>
    <row r="4" spans="1:10" ht="30" customHeight="1" x14ac:dyDescent="0.25">
      <c r="A4" s="178"/>
      <c r="B4" s="179"/>
      <c r="C4" s="104" t="s">
        <v>0</v>
      </c>
      <c r="D4" s="104" t="s">
        <v>4</v>
      </c>
      <c r="E4" s="149"/>
      <c r="F4" s="149"/>
      <c r="G4" s="149"/>
      <c r="H4" s="149"/>
      <c r="I4" s="149"/>
      <c r="J4" s="149"/>
    </row>
    <row r="5" spans="1:10" ht="6" customHeight="1" x14ac:dyDescent="0.25">
      <c r="A5" s="15"/>
      <c r="B5" s="16"/>
      <c r="C5" s="103"/>
      <c r="D5" s="103"/>
      <c r="E5" s="103"/>
      <c r="F5" s="103"/>
      <c r="G5" s="103"/>
      <c r="H5" s="103"/>
      <c r="I5" s="103"/>
      <c r="J5" s="103"/>
    </row>
    <row r="6" spans="1:10" ht="12.75" customHeight="1" x14ac:dyDescent="0.25">
      <c r="A6" s="175" t="s">
        <v>49</v>
      </c>
      <c r="B6" s="175"/>
      <c r="C6" s="176"/>
      <c r="D6" s="176"/>
      <c r="E6" s="176"/>
      <c r="F6" s="176"/>
      <c r="G6" s="176"/>
      <c r="H6" s="176"/>
      <c r="I6" s="176"/>
      <c r="J6" s="176"/>
    </row>
    <row r="7" spans="1:10" ht="12.75" customHeight="1" x14ac:dyDescent="0.25">
      <c r="A7" s="18">
        <v>2017</v>
      </c>
      <c r="B7" s="19">
        <v>54</v>
      </c>
      <c r="C7" s="19">
        <v>8</v>
      </c>
      <c r="D7" s="72">
        <f>(C7/54)*100</f>
        <v>14.814814814814813</v>
      </c>
      <c r="E7" s="21">
        <v>150</v>
      </c>
      <c r="F7" s="21" t="s">
        <v>1</v>
      </c>
      <c r="G7" s="21">
        <v>440</v>
      </c>
      <c r="H7" s="21">
        <v>270</v>
      </c>
      <c r="I7" s="21">
        <v>250</v>
      </c>
      <c r="J7" s="37">
        <v>266.36087051007416</v>
      </c>
    </row>
    <row r="8" spans="1:10" ht="12.75" customHeight="1" x14ac:dyDescent="0.25">
      <c r="A8" s="18">
        <v>2018</v>
      </c>
      <c r="B8" s="16">
        <v>53</v>
      </c>
      <c r="C8" s="76">
        <v>13</v>
      </c>
      <c r="D8" s="105">
        <f>(C8/53)*100</f>
        <v>24.528301886792452</v>
      </c>
      <c r="E8" s="37">
        <v>200</v>
      </c>
      <c r="F8" s="37" t="s">
        <v>1</v>
      </c>
      <c r="G8" s="37">
        <v>400</v>
      </c>
      <c r="H8" s="37">
        <v>287</v>
      </c>
      <c r="I8" s="37">
        <v>275</v>
      </c>
      <c r="J8" s="37">
        <v>287.38504872107188</v>
      </c>
    </row>
    <row r="9" spans="1:10" ht="12.75" customHeight="1" x14ac:dyDescent="0.25">
      <c r="A9" s="18">
        <v>2019</v>
      </c>
      <c r="B9" s="16">
        <v>49</v>
      </c>
      <c r="C9" s="76">
        <v>5</v>
      </c>
      <c r="D9" s="105">
        <f>C9/B9*100</f>
        <v>10.204081632653061</v>
      </c>
      <c r="E9" s="37">
        <v>200</v>
      </c>
      <c r="F9" s="37" t="s">
        <v>1</v>
      </c>
      <c r="G9" s="37">
        <v>350</v>
      </c>
      <c r="H9" s="37">
        <v>285</v>
      </c>
      <c r="I9" s="37">
        <v>275</v>
      </c>
      <c r="J9" s="37">
        <v>282.34682582420868</v>
      </c>
    </row>
    <row r="10" spans="1:10" ht="12.75" customHeight="1" x14ac:dyDescent="0.25">
      <c r="A10" s="18">
        <v>2020</v>
      </c>
      <c r="B10" s="16">
        <v>53</v>
      </c>
      <c r="C10" s="76">
        <v>8</v>
      </c>
      <c r="D10" s="105">
        <v>15.09433962264151</v>
      </c>
      <c r="E10" s="37">
        <v>200</v>
      </c>
      <c r="F10" s="37" t="s">
        <v>1</v>
      </c>
      <c r="G10" s="37">
        <v>350</v>
      </c>
      <c r="H10" s="37">
        <v>262.5</v>
      </c>
      <c r="I10" s="37">
        <v>250</v>
      </c>
      <c r="J10" s="37">
        <v>255.4105144081924</v>
      </c>
    </row>
    <row r="11" spans="1:10" ht="12.75" customHeight="1" x14ac:dyDescent="0.25">
      <c r="A11" s="18">
        <v>2021</v>
      </c>
      <c r="B11" s="16">
        <v>51</v>
      </c>
      <c r="C11" s="76">
        <v>12</v>
      </c>
      <c r="D11" s="105">
        <v>23.52941176470588</v>
      </c>
      <c r="E11" s="37">
        <v>200</v>
      </c>
      <c r="F11" s="37" t="s">
        <v>1</v>
      </c>
      <c r="G11" s="37">
        <v>450</v>
      </c>
      <c r="H11" s="37">
        <v>302.5</v>
      </c>
      <c r="I11" s="37">
        <v>275</v>
      </c>
      <c r="J11" s="37">
        <v>275</v>
      </c>
    </row>
    <row r="12" spans="1:10" s="15" customFormat="1" ht="6" customHeight="1" x14ac:dyDescent="0.25">
      <c r="A12" s="66"/>
      <c r="B12" s="16"/>
      <c r="C12" s="71"/>
      <c r="D12" s="71"/>
      <c r="E12" s="71"/>
      <c r="F12" s="71"/>
      <c r="G12" s="71"/>
      <c r="H12" s="71"/>
      <c r="I12" s="71"/>
      <c r="J12" s="71"/>
    </row>
    <row r="13" spans="1:10" s="15" customFormat="1" ht="15" customHeight="1" x14ac:dyDescent="0.25">
      <c r="A13" s="175" t="s">
        <v>38</v>
      </c>
      <c r="B13" s="175"/>
      <c r="C13" s="176"/>
      <c r="D13" s="176"/>
      <c r="E13" s="176"/>
      <c r="F13" s="176"/>
      <c r="G13" s="176"/>
      <c r="H13" s="176"/>
      <c r="I13" s="176"/>
      <c r="J13" s="176"/>
    </row>
    <row r="14" spans="1:10" s="15" customFormat="1" ht="12.75" customHeight="1" x14ac:dyDescent="0.25">
      <c r="A14" s="18">
        <v>2017</v>
      </c>
      <c r="B14" s="19">
        <v>54</v>
      </c>
      <c r="C14" s="19">
        <v>24</v>
      </c>
      <c r="D14" s="72">
        <f>(C14/54)*100</f>
        <v>44.444444444444443</v>
      </c>
      <c r="E14" s="37">
        <v>100</v>
      </c>
      <c r="F14" s="37" t="s">
        <v>1</v>
      </c>
      <c r="G14" s="37">
        <v>200</v>
      </c>
      <c r="H14" s="37">
        <v>149</v>
      </c>
      <c r="I14" s="37">
        <v>150</v>
      </c>
      <c r="J14" s="37">
        <v>159.8165223060445</v>
      </c>
    </row>
    <row r="15" spans="1:10" ht="12.75" customHeight="1" x14ac:dyDescent="0.25">
      <c r="A15" s="18">
        <v>2018</v>
      </c>
      <c r="B15" s="16">
        <v>53</v>
      </c>
      <c r="C15" s="25">
        <v>28</v>
      </c>
      <c r="D15" s="72">
        <f t="shared" ref="D15" si="0">(C15/53)*100</f>
        <v>52.830188679245282</v>
      </c>
      <c r="E15" s="37">
        <v>100</v>
      </c>
      <c r="F15" s="37" t="s">
        <v>1</v>
      </c>
      <c r="G15" s="37">
        <v>250</v>
      </c>
      <c r="H15" s="37">
        <v>163</v>
      </c>
      <c r="I15" s="37">
        <v>150</v>
      </c>
      <c r="J15" s="37">
        <v>156.75548112058465</v>
      </c>
    </row>
    <row r="16" spans="1:10" ht="12.75" customHeight="1" x14ac:dyDescent="0.25">
      <c r="A16" s="18">
        <v>2019</v>
      </c>
      <c r="B16" s="16">
        <v>49</v>
      </c>
      <c r="C16" s="25">
        <v>20</v>
      </c>
      <c r="D16" s="105">
        <f t="shared" ref="D16" si="1">C16/B16*100</f>
        <v>40.816326530612244</v>
      </c>
      <c r="E16" s="37">
        <v>100</v>
      </c>
      <c r="F16" s="37" t="s">
        <v>1</v>
      </c>
      <c r="G16" s="37">
        <v>300</v>
      </c>
      <c r="H16" s="37">
        <v>154</v>
      </c>
      <c r="I16" s="37">
        <v>150</v>
      </c>
      <c r="J16" s="37">
        <v>154.00735954047747</v>
      </c>
    </row>
    <row r="17" spans="1:10" ht="12.75" customHeight="1" x14ac:dyDescent="0.25">
      <c r="A17" s="18">
        <v>2020</v>
      </c>
      <c r="B17" s="16">
        <v>53</v>
      </c>
      <c r="C17" s="25">
        <v>18</v>
      </c>
      <c r="D17" s="105">
        <v>33.962264150943398</v>
      </c>
      <c r="E17" s="37">
        <v>100</v>
      </c>
      <c r="F17" s="37" t="s">
        <v>1</v>
      </c>
      <c r="G17" s="37">
        <v>300</v>
      </c>
      <c r="H17" s="37">
        <v>157.08000000000001</v>
      </c>
      <c r="I17" s="37">
        <v>150</v>
      </c>
      <c r="J17" s="37">
        <v>153.24630864491544</v>
      </c>
    </row>
    <row r="18" spans="1:10" ht="12.75" customHeight="1" x14ac:dyDescent="0.25">
      <c r="A18" s="18">
        <v>2021</v>
      </c>
      <c r="B18" s="16">
        <v>51</v>
      </c>
      <c r="C18" s="76">
        <v>18</v>
      </c>
      <c r="D18" s="105">
        <v>35.294117647058826</v>
      </c>
      <c r="E18" s="37">
        <v>100</v>
      </c>
      <c r="F18" s="37" t="s">
        <v>1</v>
      </c>
      <c r="G18" s="37">
        <v>250</v>
      </c>
      <c r="H18" s="37">
        <v>170.56</v>
      </c>
      <c r="I18" s="37">
        <v>162.5</v>
      </c>
      <c r="J18" s="37">
        <v>162.5</v>
      </c>
    </row>
    <row r="19" spans="1:10" s="15" customFormat="1" ht="6" customHeight="1" x14ac:dyDescent="0.25">
      <c r="A19" s="66"/>
      <c r="B19" s="16"/>
      <c r="C19" s="71"/>
      <c r="D19" s="71"/>
      <c r="E19" s="71"/>
      <c r="F19" s="71"/>
      <c r="G19" s="71"/>
      <c r="H19" s="71"/>
      <c r="I19" s="71"/>
      <c r="J19" s="71"/>
    </row>
    <row r="20" spans="1:10" s="15" customFormat="1" ht="15" customHeight="1" x14ac:dyDescent="0.25">
      <c r="A20" s="175" t="s">
        <v>65</v>
      </c>
      <c r="B20" s="175"/>
      <c r="C20" s="176"/>
      <c r="D20" s="176"/>
      <c r="E20" s="176"/>
      <c r="F20" s="176"/>
      <c r="G20" s="176"/>
      <c r="H20" s="176"/>
      <c r="I20" s="176"/>
      <c r="J20" s="176"/>
    </row>
    <row r="21" spans="1:10" s="15" customFormat="1" ht="12.75" customHeight="1" x14ac:dyDescent="0.25">
      <c r="A21" s="18">
        <v>2017</v>
      </c>
      <c r="B21" s="19">
        <v>54</v>
      </c>
      <c r="C21" s="19">
        <v>20</v>
      </c>
      <c r="D21" s="101">
        <f>(C21/54)*100</f>
        <v>37.037037037037038</v>
      </c>
      <c r="E21" s="37">
        <v>100</v>
      </c>
      <c r="F21" s="37" t="s">
        <v>1</v>
      </c>
      <c r="G21" s="37">
        <v>250</v>
      </c>
      <c r="H21" s="37">
        <v>168</v>
      </c>
      <c r="I21" s="37">
        <v>150</v>
      </c>
      <c r="J21" s="37">
        <v>159.8165223060445</v>
      </c>
    </row>
    <row r="22" spans="1:10" ht="12.75" customHeight="1" x14ac:dyDescent="0.25">
      <c r="A22" s="18">
        <v>2018</v>
      </c>
      <c r="B22" s="16">
        <v>53</v>
      </c>
      <c r="C22" s="25">
        <v>25</v>
      </c>
      <c r="D22" s="72">
        <f t="shared" ref="D22" si="2">(C22/53)*100</f>
        <v>47.169811320754718</v>
      </c>
      <c r="E22" s="37">
        <v>150</v>
      </c>
      <c r="F22" s="37" t="s">
        <v>1</v>
      </c>
      <c r="G22" s="37">
        <v>215</v>
      </c>
      <c r="H22" s="37">
        <v>173</v>
      </c>
      <c r="I22" s="37">
        <v>175</v>
      </c>
      <c r="J22" s="37">
        <v>182.88139464068212</v>
      </c>
    </row>
    <row r="23" spans="1:10" ht="12.75" customHeight="1" x14ac:dyDescent="0.25">
      <c r="A23" s="18">
        <v>2019</v>
      </c>
      <c r="B23" s="16">
        <v>49</v>
      </c>
      <c r="C23" s="25">
        <v>14</v>
      </c>
      <c r="D23" s="105">
        <f t="shared" ref="D23" si="3">C23/B23*100</f>
        <v>28.571428571428569</v>
      </c>
      <c r="E23" s="37">
        <v>140</v>
      </c>
      <c r="F23" s="37" t="s">
        <v>1</v>
      </c>
      <c r="G23" s="37">
        <v>250</v>
      </c>
      <c r="H23" s="37">
        <v>180</v>
      </c>
      <c r="I23" s="37">
        <v>175</v>
      </c>
      <c r="J23" s="37">
        <v>179.67525279722369</v>
      </c>
    </row>
    <row r="24" spans="1:10" ht="12.75" customHeight="1" x14ac:dyDescent="0.25">
      <c r="A24" s="18">
        <v>2020</v>
      </c>
      <c r="B24" s="16">
        <v>53</v>
      </c>
      <c r="C24" s="25">
        <v>12</v>
      </c>
      <c r="D24" s="105">
        <v>22.641509433962266</v>
      </c>
      <c r="E24" s="37">
        <v>150</v>
      </c>
      <c r="F24" s="37" t="s">
        <v>1</v>
      </c>
      <c r="G24" s="37">
        <v>225</v>
      </c>
      <c r="H24" s="37">
        <v>183.75</v>
      </c>
      <c r="I24" s="37">
        <v>180</v>
      </c>
      <c r="J24" s="37">
        <v>183.89557037389852</v>
      </c>
    </row>
    <row r="25" spans="1:10" ht="12.75" customHeight="1" x14ac:dyDescent="0.25">
      <c r="A25" s="18">
        <v>2021</v>
      </c>
      <c r="B25" s="16">
        <v>51</v>
      </c>
      <c r="C25" s="76">
        <v>14</v>
      </c>
      <c r="D25" s="105">
        <v>27.450980392156865</v>
      </c>
      <c r="E25" s="37">
        <v>150</v>
      </c>
      <c r="F25" s="37" t="s">
        <v>1</v>
      </c>
      <c r="G25" s="37">
        <v>200</v>
      </c>
      <c r="H25" s="37">
        <v>169.29</v>
      </c>
      <c r="I25" s="37">
        <v>165</v>
      </c>
      <c r="J25" s="37">
        <v>165</v>
      </c>
    </row>
    <row r="26" spans="1:10" ht="6" customHeight="1" x14ac:dyDescent="0.25">
      <c r="A26" s="35"/>
      <c r="B26" s="75"/>
      <c r="C26" s="75"/>
      <c r="D26" s="75"/>
      <c r="E26" s="75"/>
      <c r="F26" s="75"/>
      <c r="G26" s="75"/>
      <c r="H26" s="75"/>
      <c r="I26" s="75"/>
      <c r="J26" s="75"/>
    </row>
    <row r="27" spans="1:10" x14ac:dyDescent="0.25">
      <c r="A27" s="145" t="s">
        <v>24</v>
      </c>
      <c r="B27" s="174"/>
      <c r="C27" s="174"/>
      <c r="D27" s="174"/>
      <c r="E27" s="174"/>
      <c r="F27" s="174"/>
      <c r="G27" s="174"/>
      <c r="H27" s="174"/>
      <c r="I27" s="174"/>
      <c r="J27" s="174"/>
    </row>
    <row r="28" spans="1:10" ht="6" customHeight="1" x14ac:dyDescent="0.25"/>
    <row r="29" spans="1:10" s="40" customFormat="1" ht="15" customHeight="1" x14ac:dyDescent="0.25">
      <c r="A29" s="145" t="s">
        <v>40</v>
      </c>
      <c r="B29" s="146"/>
      <c r="C29" s="146"/>
      <c r="D29" s="146"/>
      <c r="E29" s="146"/>
      <c r="F29" s="146"/>
      <c r="G29" s="146"/>
      <c r="H29" s="146"/>
      <c r="I29" s="146"/>
      <c r="J29" s="146"/>
    </row>
    <row r="30" spans="1:10" s="40" customFormat="1" ht="15" customHeight="1" x14ac:dyDescent="0.25">
      <c r="A30" s="145" t="s">
        <v>50</v>
      </c>
      <c r="B30" s="146"/>
      <c r="C30" s="146"/>
      <c r="D30" s="146"/>
      <c r="E30" s="146"/>
      <c r="F30" s="146"/>
      <c r="G30" s="146"/>
      <c r="H30" s="146"/>
      <c r="I30" s="146"/>
      <c r="J30" s="146"/>
    </row>
    <row r="33" spans="2:6" x14ac:dyDescent="0.25">
      <c r="B33" s="106"/>
      <c r="C33" s="106"/>
      <c r="D33" s="106"/>
      <c r="E33" s="106"/>
      <c r="F33" s="106"/>
    </row>
    <row r="34" spans="2:6" x14ac:dyDescent="0.25">
      <c r="B34" s="106"/>
      <c r="C34" s="106"/>
      <c r="D34" s="106"/>
      <c r="E34" s="106"/>
      <c r="F34" s="106"/>
    </row>
    <row r="35" spans="2:6" x14ac:dyDescent="0.25">
      <c r="B35" s="106"/>
      <c r="C35" s="106"/>
      <c r="D35" s="106"/>
      <c r="E35" s="106"/>
      <c r="F35" s="106"/>
    </row>
    <row r="36" spans="2:6" x14ac:dyDescent="0.25">
      <c r="B36" s="106"/>
      <c r="C36" s="106"/>
      <c r="D36" s="106"/>
      <c r="E36" s="106"/>
      <c r="F36" s="106"/>
    </row>
  </sheetData>
  <mergeCells count="14">
    <mergeCell ref="A2:J2"/>
    <mergeCell ref="A3:A4"/>
    <mergeCell ref="B3:B4"/>
    <mergeCell ref="C3:D3"/>
    <mergeCell ref="E3:G4"/>
    <mergeCell ref="H3:H4"/>
    <mergeCell ref="I3:I4"/>
    <mergeCell ref="J3:J4"/>
    <mergeCell ref="A29:J29"/>
    <mergeCell ref="A30:J30"/>
    <mergeCell ref="A6:J6"/>
    <mergeCell ref="A13:J13"/>
    <mergeCell ref="A20:J20"/>
    <mergeCell ref="A27:J27"/>
  </mergeCells>
  <hyperlinks>
    <hyperlink ref="I1" location="Innehåll!A1" display="Till innehållsförteckningen" xr:uid="{00000000-0004-0000-1800-000000000000}"/>
  </hyperlinks>
  <pageMargins left="0.7" right="0.7" top="0.75" bottom="0.75" header="0.3" footer="0.3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25</vt:i4>
      </vt:variant>
      <vt:variant>
        <vt:lpstr>Namngivna områden</vt:lpstr>
      </vt:variant>
      <vt:variant>
        <vt:i4>33</vt:i4>
      </vt:variant>
    </vt:vector>
  </HeadingPairs>
  <TitlesOfParts>
    <vt:vector size="58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'19'!Utskriftsområde</vt:lpstr>
      <vt:lpstr>'2'!Utskriftsområde</vt:lpstr>
      <vt:lpstr>'20'!Utskriftsområde</vt:lpstr>
      <vt:lpstr>'21'!Utskriftsområde</vt:lpstr>
      <vt:lpstr>'22'!Utskriftsområde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Ida Ömalm Ronvall</cp:lastModifiedBy>
  <cp:lastPrinted>2022-03-25T13:26:21Z</cp:lastPrinted>
  <dcterms:created xsi:type="dcterms:W3CDTF">2010-03-11T13:50:30Z</dcterms:created>
  <dcterms:modified xsi:type="dcterms:W3CDTF">2022-04-21T07:45:35Z</dcterms:modified>
</cp:coreProperties>
</file>